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5330" windowHeight="9075" tabRatio="671" activeTab="0"/>
  </bookViews>
  <sheets>
    <sheet name="FRE" sheetId="1" r:id="rId1"/>
    <sheet name="QCI" sheetId="2" r:id="rId2"/>
    <sheet name="QCI terreno" sheetId="3" r:id="rId3"/>
    <sheet name="Custos Indiretos" sheetId="4" r:id="rId4"/>
    <sheet name="cálculos" sheetId="5" r:id="rId5"/>
    <sheet name="Descrição da proposta" sheetId="6" r:id="rId6"/>
    <sheet name="Cronograma" sheetId="7" r:id="rId7"/>
  </sheets>
  <definedNames>
    <definedName name="_xlnm.Print_Titles" localSheetId="5">'Descrição da proposta'!$1:$4</definedName>
    <definedName name="_xlnm.Print_Titles" localSheetId="0">'FRE'!$8:$11</definedName>
    <definedName name="_xlnm.Print_Area" localSheetId="6">'Cronograma'!$A$1:$U$30</definedName>
    <definedName name="_xlnm.Print_Area" localSheetId="3">'Custos Indiretos'!$A$3:$AS$69</definedName>
    <definedName name="_xlnm.Print_Area" localSheetId="5">'Descrição da proposta'!$A$1:$K$65</definedName>
    <definedName name="_xlnm.Print_Area" localSheetId="0">'FRE'!$A$7:$AH$205</definedName>
    <definedName name="_xlnm.Print_Area" localSheetId="1">'QCI'!$B$1:$I$85</definedName>
    <definedName name="_xlnm.Print_Area" localSheetId="2">'QCI terreno'!$B$1:$I$75</definedName>
  </definedNames>
  <calcPr fullCalcOnLoad="1"/>
</workbook>
</file>

<file path=xl/comments2.xml><?xml version="1.0" encoding="utf-8"?>
<comments xmlns="http://schemas.openxmlformats.org/spreadsheetml/2006/main">
  <authors>
    <author>Matriz</author>
  </authors>
  <commentList>
    <comment ref="F66" authorId="0">
      <text>
        <r>
          <rPr>
            <b/>
            <sz val="8"/>
            <rFont val="Tahoma"/>
            <family val="0"/>
          </rPr>
          <t>A planilha  "Custos indiretos" auxilia o cálculo dessas despesas</t>
        </r>
      </text>
    </comment>
    <comment ref="G66" authorId="0">
      <text>
        <r>
          <rPr>
            <b/>
            <sz val="8"/>
            <rFont val="Tahoma"/>
            <family val="0"/>
          </rPr>
          <t>A planilha "Custos indiretos" auxilia o cálculo dessas despesas.</t>
        </r>
      </text>
    </comment>
  </commentList>
</comments>
</file>

<file path=xl/comments3.xml><?xml version="1.0" encoding="utf-8"?>
<comments xmlns="http://schemas.openxmlformats.org/spreadsheetml/2006/main">
  <authors>
    <author>Matriz</author>
  </authors>
  <commentList>
    <comment ref="F57" authorId="0">
      <text>
        <r>
          <rPr>
            <b/>
            <sz val="8"/>
            <rFont val="Tahoma"/>
            <family val="0"/>
          </rPr>
          <t>A planilha  "Custos indiretos" auxilia o cálculo dessas despesas</t>
        </r>
      </text>
    </comment>
    <comment ref="G57" authorId="0">
      <text>
        <r>
          <rPr>
            <b/>
            <sz val="8"/>
            <rFont val="Tahoma"/>
            <family val="0"/>
          </rPr>
          <t>A planilha "Custos indiretos" auxilia o cálculo dessas despesas.</t>
        </r>
      </text>
    </comment>
  </commentList>
</comments>
</file>

<file path=xl/sharedStrings.xml><?xml version="1.0" encoding="utf-8"?>
<sst xmlns="http://schemas.openxmlformats.org/spreadsheetml/2006/main" count="512" uniqueCount="389">
  <si>
    <t>água</t>
  </si>
  <si>
    <t>esgoto</t>
  </si>
  <si>
    <t>energia elétrica</t>
  </si>
  <si>
    <t>coleta de lixo</t>
  </si>
  <si>
    <t>telefone</t>
  </si>
  <si>
    <t>iluminação pública</t>
  </si>
  <si>
    <t xml:space="preserve">pavimentação </t>
  </si>
  <si>
    <t>guias e sarjetas</t>
  </si>
  <si>
    <t>gás</t>
  </si>
  <si>
    <t>águas pluviais</t>
  </si>
  <si>
    <t xml:space="preserve">escola </t>
  </si>
  <si>
    <t>creche</t>
  </si>
  <si>
    <t>saúde pública</t>
  </si>
  <si>
    <t>comércio</t>
  </si>
  <si>
    <t>segurança pública</t>
  </si>
  <si>
    <t>lazer</t>
  </si>
  <si>
    <t>m²</t>
  </si>
  <si>
    <t>TERRENO</t>
  </si>
  <si>
    <t>local e data</t>
  </si>
  <si>
    <t>(R$)</t>
  </si>
  <si>
    <t>I</t>
  </si>
  <si>
    <t>ANEXOS:</t>
  </si>
  <si>
    <t>(material e acabamento)</t>
  </si>
  <si>
    <t>(revestimento e pintura)</t>
  </si>
  <si>
    <t>Modalidade</t>
  </si>
  <si>
    <t>Empreendimento</t>
  </si>
  <si>
    <t>Endereço</t>
  </si>
  <si>
    <t>Complemento</t>
  </si>
  <si>
    <t>UF</t>
  </si>
  <si>
    <t>CEP</t>
  </si>
  <si>
    <t>Município</t>
  </si>
  <si>
    <t>Bairro</t>
  </si>
  <si>
    <t>CNPJ</t>
  </si>
  <si>
    <t>CREA</t>
  </si>
  <si>
    <t>CPF</t>
  </si>
  <si>
    <t>Construtor</t>
  </si>
  <si>
    <t>2.3 - Resumo das especificações</t>
  </si>
  <si>
    <t>Não é o caso</t>
  </si>
  <si>
    <t>2.4 - Instalações especiais</t>
  </si>
  <si>
    <t>Compartimento</t>
  </si>
  <si>
    <t>Sala</t>
  </si>
  <si>
    <t>Quarto</t>
  </si>
  <si>
    <t>Banheiro</t>
  </si>
  <si>
    <t>Cozinha</t>
  </si>
  <si>
    <t>Área de serviço</t>
  </si>
  <si>
    <t>Tetos</t>
  </si>
  <si>
    <t>Paredes</t>
  </si>
  <si>
    <t xml:space="preserve">Pisos </t>
  </si>
  <si>
    <t>Loteamento</t>
  </si>
  <si>
    <t>Sapata</t>
  </si>
  <si>
    <t>Radier</t>
  </si>
  <si>
    <t>Baldrame</t>
  </si>
  <si>
    <t>Fundações profundas</t>
  </si>
  <si>
    <t>Outro</t>
  </si>
  <si>
    <t>Sim</t>
  </si>
  <si>
    <t>Não</t>
  </si>
  <si>
    <t>Recursos</t>
  </si>
  <si>
    <t>Total</t>
  </si>
  <si>
    <t>de</t>
  </si>
  <si>
    <t>Nome:</t>
  </si>
  <si>
    <t>CPF:</t>
  </si>
  <si>
    <t>Área do(s) lote(s)</t>
  </si>
  <si>
    <t>Investidura</t>
  </si>
  <si>
    <t>Sistema viário</t>
  </si>
  <si>
    <t>Recuo</t>
  </si>
  <si>
    <t>Praças/área verde</t>
  </si>
  <si>
    <t>Área non aedificandi</t>
  </si>
  <si>
    <t>Outros equipamentos</t>
  </si>
  <si>
    <t>Área remanescente</t>
  </si>
  <si>
    <t>Medida da frente principal</t>
  </si>
  <si>
    <t>m</t>
  </si>
  <si>
    <t>Número de frentes</t>
  </si>
  <si>
    <t>Infra-estrutura disponível junto ao empreendimento, serviços e equipamentos comunitários no entorno</t>
  </si>
  <si>
    <t>Existente</t>
  </si>
  <si>
    <t>Comunitários</t>
  </si>
  <si>
    <t>x</t>
  </si>
  <si>
    <t xml:space="preserve">, </t>
  </si>
  <si>
    <t>Imóvel na Planta - Preço de Venda</t>
  </si>
  <si>
    <t>Imóvel na Planta - Preço de Custo</t>
  </si>
  <si>
    <t>FGTS</t>
  </si>
  <si>
    <t>CAIXA</t>
  </si>
  <si>
    <t>Programa de Apoio à Produção</t>
  </si>
  <si>
    <t>Alocação de Recursos</t>
  </si>
  <si>
    <t>Infra-estrutura</t>
  </si>
  <si>
    <t>Equipamentos</t>
  </si>
  <si>
    <t>QCI - Quadro de composiçao de investimentos</t>
  </si>
  <si>
    <t xml:space="preserve">QUADRO DE COMPOSIÇÃO DO INVESTIMENTO - QCI </t>
  </si>
  <si>
    <t>1 - Identificação</t>
  </si>
  <si>
    <t>Programa</t>
  </si>
  <si>
    <t>Empreendimento/Proposta</t>
  </si>
  <si>
    <t>Endereço:</t>
  </si>
  <si>
    <t>2 - Quadro de Composição do Investimento - QCI</t>
  </si>
  <si>
    <t xml:space="preserve">ITEM </t>
  </si>
  <si>
    <t>SERVIÇOS E DESPESAS</t>
  </si>
  <si>
    <t>RECURSOS</t>
  </si>
  <si>
    <t>TOTAIS</t>
  </si>
  <si>
    <t>CONTRAPARTIDA</t>
  </si>
  <si>
    <t>CONSTRUÇÕES</t>
  </si>
  <si>
    <t>2.1</t>
  </si>
  <si>
    <t>Habitações</t>
  </si>
  <si>
    <t>2.2</t>
  </si>
  <si>
    <t>Equipamentos Comuns</t>
  </si>
  <si>
    <t>Infra-Estrutura Interna</t>
  </si>
  <si>
    <t>água potável</t>
  </si>
  <si>
    <t>esgotamento sanitário</t>
  </si>
  <si>
    <t>drenagem</t>
  </si>
  <si>
    <t>pavimentação</t>
  </si>
  <si>
    <t>energia/iluminação</t>
  </si>
  <si>
    <t>gás canalizado</t>
  </si>
  <si>
    <t>paisagismo</t>
  </si>
  <si>
    <t>Infra-Estrutura Externa</t>
  </si>
  <si>
    <t>II</t>
  </si>
  <si>
    <t>Subtotal II - CUSTOS INDIRETOS</t>
  </si>
  <si>
    <t>III</t>
  </si>
  <si>
    <t>IV</t>
  </si>
  <si>
    <t xml:space="preserve">Valor do Investimento </t>
  </si>
  <si>
    <t>Convenção - item não financiável</t>
  </si>
  <si>
    <t>Local de data</t>
  </si>
  <si>
    <r>
      <t>Descrição</t>
    </r>
    <r>
      <rPr>
        <sz val="9"/>
        <color indexed="9"/>
        <rFont val="Arial"/>
        <family val="2"/>
      </rPr>
      <t xml:space="preserve"> </t>
    </r>
  </si>
  <si>
    <r>
      <t>Subtotal I - CUSTOS DIRETOS</t>
    </r>
    <r>
      <rPr>
        <sz val="9"/>
        <color indexed="9"/>
        <rFont val="Arial"/>
        <family val="2"/>
      </rPr>
      <t xml:space="preserve"> </t>
    </r>
  </si>
  <si>
    <t>nome</t>
  </si>
  <si>
    <t>QCI - Quadro de composição de investimentos - ANEXO I</t>
  </si>
  <si>
    <t>Responsável técnico pela execução  da obra</t>
  </si>
  <si>
    <t>Construção ou conclusão de imóvel</t>
  </si>
  <si>
    <t>Aquisição de material de construção</t>
  </si>
  <si>
    <t>FDS</t>
  </si>
  <si>
    <t>Aquisição de imovel novo</t>
  </si>
  <si>
    <t>FICHA RESUMO DO EMPREENDIMENTO - FRE</t>
  </si>
  <si>
    <t>2 - CARACTERÍSTICAS DA PROPOSTA</t>
  </si>
  <si>
    <t>1- IDENTIFICAÇÃO</t>
  </si>
  <si>
    <t>2.1 Quadro de intervenções por modalidade</t>
  </si>
  <si>
    <t>Projeto</t>
  </si>
  <si>
    <t>Identificação</t>
  </si>
  <si>
    <t>Modalidade / intervenção</t>
  </si>
  <si>
    <t>nº.</t>
  </si>
  <si>
    <t>padrão?</t>
  </si>
  <si>
    <t>UH</t>
  </si>
  <si>
    <t>Aquisição de unidades novas</t>
  </si>
  <si>
    <t>Aquisição do terreno e construção</t>
  </si>
  <si>
    <t>Aquis. de material de construção - construção</t>
  </si>
  <si>
    <t>Aquis. de material de construção - reforma, ampliação ou conclusão</t>
  </si>
  <si>
    <t xml:space="preserve">Totais </t>
  </si>
  <si>
    <t>2.2 - Descrição da proposta</t>
  </si>
  <si>
    <t>do tipo de</t>
  </si>
  <si>
    <t>projeto</t>
  </si>
  <si>
    <t>2.2.3 - Infra-estrutura interna (ao condomínio ou à poligonal do empreendimento em loteamento)</t>
  </si>
  <si>
    <t>Indicar os serviços</t>
  </si>
  <si>
    <t>2.2.4 - Infra-estrutura externa (ao condomínio ou à poligonal do empreendimento em loteamento)</t>
  </si>
  <si>
    <t>Outra</t>
  </si>
  <si>
    <t>2.5 - Forma de implantação</t>
  </si>
  <si>
    <t>2.6 - Tipo de fundação prevista</t>
  </si>
  <si>
    <t>Preencher p/ condomínio</t>
  </si>
  <si>
    <t>Preencher p/ loteamento (poligonal)</t>
  </si>
  <si>
    <t>2.7 - Áreas</t>
  </si>
  <si>
    <t xml:space="preserve">Área total do terreno </t>
  </si>
  <si>
    <t>(+)</t>
  </si>
  <si>
    <t>( -)</t>
  </si>
  <si>
    <t>(Total)</t>
  </si>
  <si>
    <t>Área urbana</t>
  </si>
  <si>
    <t>Área rural</t>
  </si>
  <si>
    <t>3 - CARACTERÍSTICAS DA REGIÃO</t>
  </si>
  <si>
    <t>2.8 - Localização do empreendimento</t>
  </si>
  <si>
    <t>Existente junto ao empreendimento</t>
  </si>
  <si>
    <t>km</t>
  </si>
  <si>
    <t>Inexistente na região</t>
  </si>
  <si>
    <t xml:space="preserve">3.2 - Infra-estrutura e equipamentos comunitários </t>
  </si>
  <si>
    <t>3.1 - Transporte coletivo</t>
  </si>
  <si>
    <t>A executar - até a conclusão do empreendimento</t>
  </si>
  <si>
    <t>A executar - após a conclusão do empreendimento</t>
  </si>
  <si>
    <t>3.3 - Fatores de risco</t>
  </si>
  <si>
    <t>São fatores naturais: risco de deslizamento, risco de alagamento, risco de erosão, etc...</t>
  </si>
  <si>
    <t>4 - QUADRO RESUMO DE CUSTOS E VALORES</t>
  </si>
  <si>
    <t>Os valores  encontram-se demonstrados nos anexos:</t>
  </si>
  <si>
    <t xml:space="preserve">Responsável </t>
  </si>
  <si>
    <t>identificação:</t>
  </si>
  <si>
    <t>(Aquecimento solar, gerador de energia elétrica, sistema de captação água de chuva )</t>
  </si>
  <si>
    <t xml:space="preserve">Condomínio </t>
  </si>
  <si>
    <t>Distante do  empreendimento</t>
  </si>
  <si>
    <t>distância da última parada até a entrada do empreendimento:</t>
  </si>
  <si>
    <t>Infra-estrutura e equipamentos comuns no empreendimento</t>
  </si>
  <si>
    <t>A executar - com recursos do financiamento</t>
  </si>
  <si>
    <t>A executar - em CONTRAPARTIDA</t>
  </si>
  <si>
    <t>São fatores ambientais e sociais: indústria poluente, rodovia, ferrovia, via expressa, lixão, etc...</t>
  </si>
  <si>
    <t>Caso exista algum desses fatores junto ao empreendimento, informar  as soluções projetadas para reduzir riscos</t>
  </si>
  <si>
    <t>PROJETOS</t>
  </si>
  <si>
    <t>3.1</t>
  </si>
  <si>
    <t>INFORMAÇÕES PRELIMINARES</t>
  </si>
  <si>
    <t>Preencher somente campos em amarelo</t>
  </si>
  <si>
    <t>Empreendimento:</t>
  </si>
  <si>
    <t>Localização:</t>
  </si>
  <si>
    <t>Nº de unidades:</t>
  </si>
  <si>
    <t>Nº de tipologias diferenciadas:</t>
  </si>
  <si>
    <t>Financiamento total:</t>
  </si>
  <si>
    <t>Valor de avaliação Unidade Habitacional:</t>
  </si>
  <si>
    <t>Prazo de construção (máximo</t>
  </si>
  <si>
    <t>meses)</t>
  </si>
  <si>
    <t>meses</t>
  </si>
  <si>
    <t>Índice de Correção Monetária:</t>
  </si>
  <si>
    <t>% a.m.</t>
  </si>
  <si>
    <t>%</t>
  </si>
  <si>
    <t>Área do terreno:</t>
  </si>
  <si>
    <t>Área Equivalente de Construção:</t>
  </si>
  <si>
    <t>Referância de Custos:</t>
  </si>
  <si>
    <t>Modalidade:</t>
  </si>
  <si>
    <t>Construção ou conclusão</t>
  </si>
  <si>
    <t xml:space="preserve">Aquisição de terreno e </t>
  </si>
  <si>
    <t>Aquisição de materiais</t>
  </si>
  <si>
    <t>em terreno próprio</t>
  </si>
  <si>
    <t>construção</t>
  </si>
  <si>
    <t>de construção</t>
  </si>
  <si>
    <t>1.</t>
  </si>
  <si>
    <t>&gt;</t>
  </si>
  <si>
    <t>Custo de Análise da Proposta:</t>
  </si>
  <si>
    <t>Empreendimento com mesma tipologia</t>
  </si>
  <si>
    <t>R = 200,00 + 7 ( n - 1 )</t>
  </si>
  <si>
    <t>Valor de R é limitado a R$ 1.593,00</t>
  </si>
  <si>
    <t>Empreendimento com tipologias diferentes</t>
  </si>
  <si>
    <t>R = 200,00 + 7 ( n - 1 ) + VP</t>
  </si>
  <si>
    <t>Limite de R$ 20,00 por unidade habitacional</t>
  </si>
  <si>
    <t>VP = 30 ( UT - 1 )</t>
  </si>
  <si>
    <t>Valor de VP limitado a R$ 90,00</t>
  </si>
  <si>
    <t>Obs: Pagamento 50% na entrega da documentação e 50% na contratação</t>
  </si>
  <si>
    <t>2.</t>
  </si>
  <si>
    <t>R$</t>
  </si>
  <si>
    <t>3.</t>
  </si>
  <si>
    <t>ENCARGOS DIVERSOS</t>
  </si>
  <si>
    <t>Custo do Trabalho Técnico Social:</t>
  </si>
  <si>
    <t>Valor limitado a R$ 150,00 por família beneficiária =</t>
  </si>
  <si>
    <t>Valor proposto:</t>
  </si>
  <si>
    <t>QUADRO - DETALHAMENTO DOS CUSTOS INDIRETOS</t>
  </si>
  <si>
    <t>DESPESAS</t>
  </si>
  <si>
    <t>Outras Fontes</t>
  </si>
  <si>
    <t>Totais</t>
  </si>
  <si>
    <t>Custo</t>
  </si>
  <si>
    <t>Unitário</t>
  </si>
  <si>
    <t>R$ / UH</t>
  </si>
  <si>
    <t>REGULARIZAÇÃO / REGISTROS</t>
  </si>
  <si>
    <t>1.1</t>
  </si>
  <si>
    <t>Transferência terreno / ITBI (i)</t>
  </si>
  <si>
    <t>1.2</t>
  </si>
  <si>
    <t>Especificação condomínio (i)</t>
  </si>
  <si>
    <t>1.3</t>
  </si>
  <si>
    <t>Registro instituição condomínio (i)</t>
  </si>
  <si>
    <t>1.4</t>
  </si>
  <si>
    <t>Averbação habite-se / CND (i)</t>
  </si>
  <si>
    <t>1.5</t>
  </si>
  <si>
    <t>Individualização unidades (i)</t>
  </si>
  <si>
    <t xml:space="preserve"> DESPESAS DO FINANCIAMENTO</t>
  </si>
  <si>
    <t xml:space="preserve">Análise da CAIXA </t>
  </si>
  <si>
    <r>
      <t xml:space="preserve">ENCARGOS </t>
    </r>
    <r>
      <rPr>
        <sz val="11"/>
        <color indexed="9"/>
        <rFont val="Arial"/>
        <family val="2"/>
      </rPr>
      <t xml:space="preserve">DEVIDOS </t>
    </r>
    <r>
      <rPr>
        <sz val="11"/>
        <color indexed="9"/>
        <rFont val="Arial Black"/>
        <family val="2"/>
      </rPr>
      <t>ATÉ A CONTRATAÇÃO</t>
    </r>
  </si>
  <si>
    <t>TOTAIS:</t>
  </si>
  <si>
    <t>Entre com os percentuais relativos ao cronograma de desembolso. Quando o terrreno for incidente, atentar para a liberação do valor do terreno na 1a. Parcela.</t>
  </si>
  <si>
    <t>Mês</t>
  </si>
  <si>
    <t>Cronograma de Desembolso</t>
  </si>
  <si>
    <t>Saldo</t>
  </si>
  <si>
    <t>Devedor</t>
  </si>
  <si>
    <t>TOTAL</t>
  </si>
  <si>
    <t>PLANILHA AUXILIAR - DETALHAMENTO CUSTOS INDIRETOS (Valores estimativos)</t>
  </si>
  <si>
    <t>Planilha Auxiliar - Detalhamento Custo Indireto (Valores estimativos)</t>
  </si>
  <si>
    <t xml:space="preserve"> - Preencher quando houver interesse e os limites do programa permitirem</t>
  </si>
  <si>
    <t>Nota (ii) - despesas estimadas com base no valor do financiamento e tabela de cálculo da CAIXA</t>
  </si>
  <si>
    <t>Nota (i)  - despesas estimadas - pesquisar no Cartório Registro de Imóveis.</t>
  </si>
  <si>
    <t>Recursos FDS - Unidades Concentradas</t>
  </si>
  <si>
    <t>Tipo de Garantia</t>
  </si>
  <si>
    <t>Entidade Organizadora</t>
  </si>
  <si>
    <t>Nº. Unidades</t>
  </si>
  <si>
    <t>TRABALHO TÉCNICO SOCIAL (Máx. R$ 250,00/família)</t>
  </si>
  <si>
    <t>LEGALIZAÇÃO</t>
  </si>
  <si>
    <t>serviços preliminares/ terraplenagem</t>
  </si>
  <si>
    <t>Entidade Organizadora:</t>
  </si>
  <si>
    <t>Representante da Entidade Organizadora</t>
  </si>
  <si>
    <t>Entidade Organizadora - EO</t>
  </si>
  <si>
    <t xml:space="preserve">(verificar a limitação específica do programa pretendido) </t>
  </si>
  <si>
    <t>requalificação</t>
  </si>
  <si>
    <t>de unidade</t>
  </si>
  <si>
    <t>Ampliação e/ou reforma de imóvel</t>
  </si>
  <si>
    <t>próprio (apenas Prog. Créd. Solid.)</t>
  </si>
  <si>
    <t>Ampliação e/ou reforma*</t>
  </si>
  <si>
    <t>* apenas Progr. Crédito Solidário</t>
  </si>
  <si>
    <t>Reforma e/ou ampliação*</t>
  </si>
  <si>
    <t>2.3</t>
  </si>
  <si>
    <t>2.4</t>
  </si>
  <si>
    <t>2.5</t>
  </si>
  <si>
    <t>Anteprojeto</t>
  </si>
  <si>
    <t>Projeto Legal</t>
  </si>
  <si>
    <t>Projeto Básico</t>
  </si>
  <si>
    <t>Projeto Executivo</t>
  </si>
  <si>
    <t>Detalhes Construtivos</t>
  </si>
  <si>
    <t>2.6</t>
  </si>
  <si>
    <t>2.7</t>
  </si>
  <si>
    <t xml:space="preserve">Documentação completa para contratação - formulários CAIXA </t>
  </si>
  <si>
    <t>Aprovação (alvarás, Bombeiros, licenças, diretrizes de concessionárias,...)</t>
  </si>
  <si>
    <t>DESCRIÇÃO DA PROPOSTA</t>
  </si>
  <si>
    <t xml:space="preserve">1. Modalidade </t>
  </si>
  <si>
    <t>Aquisição de terreno e contratação de AT</t>
  </si>
  <si>
    <t>Construção de UH</t>
  </si>
  <si>
    <t>2. Etapas</t>
  </si>
  <si>
    <t>Etapa 1 -</t>
  </si>
  <si>
    <t>Resultado final da solução arquitetônica proposta para a obra, consideradas as exigências do Relatório de Levantamento preliminares e do estudo preliminar aprovado.</t>
  </si>
  <si>
    <t>Etapa 2 -</t>
  </si>
  <si>
    <t>Constitui a configuração técnico-jurídica da solução arquitetônica proposta para a obra, nos requisitos e normas legais e nas normas técnicas de apresentação e representação gráfica emanada pelos órgãos públicos. Deverá incorporar as exigências e limitações das normas legais específicas relativas à segurança da edificação, Corpo de Bombeiros e outros, tais como: larguras de escadas, circulações, rotas de fuga, caixas d´água,...</t>
  </si>
  <si>
    <t xml:space="preserve">2.3 </t>
  </si>
  <si>
    <t>Etapa 3 -</t>
  </si>
  <si>
    <t>Etapa 4 -</t>
  </si>
  <si>
    <t>Conjunto dos elementos necessários e suficientes à execução completa da obra, de acordo com as normas pertinentes da Associação Brasileira de Normas Técnicas - ABNT;</t>
  </si>
  <si>
    <t>Etapa 5 -</t>
  </si>
  <si>
    <t>Detalhes de Execução</t>
  </si>
  <si>
    <t>Documentos necessáriosà melhor compreensão dos elementos do projeto para sua execução.</t>
  </si>
  <si>
    <t>Etapa 6 -</t>
  </si>
  <si>
    <t>Aprovação nos órgãos competentes</t>
  </si>
  <si>
    <t>Etapa 7 -</t>
  </si>
  <si>
    <t>Documentação completa para contratação - Formulários CAIXA</t>
  </si>
  <si>
    <t>Apresentação de orçamentos discriminativos da habitação, infraestrutura, centro comunitário, QCI, FRE, Memoriais Descritivos,...</t>
  </si>
  <si>
    <t>Apresentação de alvarás de execução, licenças ambientais, projetos aprovados no Corpo de Bombeiros, renbovação de diretrizes das concessionárias de energia elétrica, água e esgotos, projeto de infraestrutura externa...</t>
  </si>
  <si>
    <t>3. Cronograma de Execução</t>
  </si>
  <si>
    <t>V</t>
  </si>
  <si>
    <t>VI</t>
  </si>
  <si>
    <t>VII</t>
  </si>
  <si>
    <t>Valores (R$)</t>
  </si>
  <si>
    <t>Etapas/ Produtos</t>
  </si>
  <si>
    <t>Documentação  para contratação - Formulários CAIXA</t>
  </si>
  <si>
    <t>Recursos FDS - Unidades concentradas</t>
  </si>
  <si>
    <t>2.8</t>
  </si>
  <si>
    <t>Etapa 8 -</t>
  </si>
  <si>
    <t>Local e data</t>
  </si>
  <si>
    <t>Representante da Assessoria Técnica</t>
  </si>
  <si>
    <t>Cronograma Físico-Financeiro</t>
  </si>
  <si>
    <t>Proponente</t>
  </si>
  <si>
    <t>Etapa I</t>
  </si>
  <si>
    <t>Etapa II</t>
  </si>
  <si>
    <t>Etapa III</t>
  </si>
  <si>
    <t>Etapa IV</t>
  </si>
  <si>
    <t>Etapa V</t>
  </si>
  <si>
    <t>Etapa VI</t>
  </si>
  <si>
    <t>Etapa VII</t>
  </si>
  <si>
    <t>Etapa VIII</t>
  </si>
  <si>
    <t>Projetro básico</t>
  </si>
  <si>
    <t>Projeto executivo</t>
  </si>
  <si>
    <t>Detalhes de execução</t>
  </si>
  <si>
    <t>Documentação completa - Formulários CAIXA</t>
  </si>
  <si>
    <t>DISCRIMINAÇÃO</t>
  </si>
  <si>
    <t>VALOR DOS PRODUTOS (R$)</t>
  </si>
  <si>
    <t>ITEM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</si>
  <si>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</si>
  <si>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</si>
  <si>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</si>
  <si>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</si>
  <si>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</si>
  <si>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</si>
  <si>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</si>
  <si>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</si>
  <si>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</si>
  <si>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</si>
  <si>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</si>
  <si>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PESO    %</t>
  </si>
  <si>
    <t>MÊS 1</t>
  </si>
  <si>
    <t>IDENTIFICAÇÃO</t>
  </si>
  <si>
    <t xml:space="preserve">Conjunto de elementos necessários e suficientes, com nível de precisão adequado, para caracterizar a obra ou serviço, ou complexo de obras ou serviços objeto do contrato, elaborado com base nas indicações dos estudos técnicos preliminares, que assegurem a viabilidade técnica e o adequado tratamento do impacto ambiental do empreendimento, e que possibilite a avaliação do custo da obra e a definição dos métodos e do prazo de execução, devendo conter os seguintes elementos:
a) desenvolvimento da solução escolhida de forma a fornecer visão global da obra e identificar todos os seus elementos constitutivos com clareza;
b) soluções técnicas globais e localizadas, suficientemente detalhadas, de forma a minimizar a necessidade de reformulação ou de variantes durante as fases de elaboração do projeto executivo
e de realização das obras e montagem;
c) identificação dos tipos de serviços a executar e de materiais e equipamentos a incorporar à obra, bem como suas especificações que assegurem os melhores resultados para o empreendimento, sem frustrar o caráter competitivo para a sua execução;
d) informações que possibilitem o estudo e a dedução de métodos construtivos, instalações provisórias e condições organizacionais para a obra, sem frustrar o caráter competitivo para a sua
execução;
</t>
  </si>
  <si>
    <t>Prazo (meses)</t>
  </si>
  <si>
    <t>Construtora/ AT</t>
  </si>
  <si>
    <t>Tributos e despesas indiretas</t>
  </si>
  <si>
    <t>Apresentação de pagamento de IPTU, tributos, despesas indiretas...</t>
  </si>
  <si>
    <t>VIII</t>
  </si>
  <si>
    <t>Despesas indiretas, tributos, IPTU,...</t>
  </si>
  <si>
    <t>UNIDADES CONCENTRADAS - AQUISIÇÃO DE TERRENO PELA EO, ATEC E PROJETOS</t>
  </si>
  <si>
    <t>Alienação Fiduciária</t>
  </si>
  <si>
    <t>FASE I</t>
  </si>
  <si>
    <t>FASE II</t>
  </si>
  <si>
    <t>TERRENO (limitado a 15% do valor da operação)</t>
  </si>
  <si>
    <t>Subtotal FASE I - CUSTOS</t>
  </si>
  <si>
    <t>ASSISTÊNCIA TÉCNICA À OBRA</t>
  </si>
  <si>
    <t>Minha Casa Minha Vida - Programa Habitacional Popular</t>
  </si>
  <si>
    <t>Minha Casa Minha Vida - ENTIDADES - Programa Habitacional Popular</t>
  </si>
  <si>
    <t>UNIDADES CONCENTRADAS - CONSTRUÇÃO DE UH</t>
  </si>
  <si>
    <t>MCMV - Entidades</t>
  </si>
  <si>
    <t>Trabalho Técnico-Social</t>
  </si>
  <si>
    <t>CUSTOS INDIRETOS FASE I</t>
  </si>
  <si>
    <t>TOTAL FASE I</t>
  </si>
  <si>
    <t>4.1</t>
  </si>
  <si>
    <t>4.2</t>
  </si>
  <si>
    <t>4.3</t>
  </si>
  <si>
    <t>Subtotal FASE II - CUSTOS</t>
  </si>
  <si>
    <t>CUSTOS INDIRETOS FASE II</t>
  </si>
  <si>
    <t>TOTAL FASE II</t>
  </si>
  <si>
    <t>TOTAIS (FASE I + FASE II)</t>
  </si>
  <si>
    <t>Responsável Entidade Organizadora</t>
  </si>
  <si>
    <t>Responsável Assessoria Técnica</t>
  </si>
  <si>
    <t>Aquisição de Terreno e Assessoria Técnica para Elaboração de Projetos.</t>
  </si>
  <si>
    <t>X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</si>
</sst>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9" formatCode="_(* #,##0_);_(* \(#,##0\);_(* &quot;-&quot;_);_(@_)"/>
    <numFmt numFmtId="171" formatCode="_(* #,##0.00_);_(* \(#,##0.00\);_(* &quot;-&quot;??_);_(@_)"/>
    <numFmt numFmtId="178" formatCode="_(&quot;R$&quot;\ * #,##0_);_(&quot;R$&quot;\ * \(#,##0\);_(&quot;R$&quot;\ * &quot;-&quot;_);_(@_)"/>
    <numFmt numFmtId="179" formatCode="_(&quot;R$&quot;\ * #,##0.00_);_(&quot;R$&quot;\ * \(#,##0.00\);_(&quot;R$&quot;\ * &quot;-&quot;??_);_(@_)"/>
    <numFmt numFmtId="182" formatCode="0_);[Red]\(0\)"/>
    <numFmt numFmtId="206" formatCode="mmmm/yyyy"/>
    <numFmt numFmtId="209" formatCode="0.00_);[Red]\(0.00\)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8"/>
      <color indexed="10"/>
      <name val="Arial"/>
      <family val="0"/>
    </font>
    <font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 Black"/>
      <family val="2"/>
    </font>
    <font>
      <b/>
      <sz val="10"/>
      <color indexed="52"/>
      <name val="Arial"/>
      <family val="2"/>
    </font>
    <font>
      <sz val="10"/>
      <color indexed="48"/>
      <name val="Arial"/>
      <family val="2"/>
    </font>
    <font>
      <b/>
      <sz val="8"/>
      <color indexed="9"/>
      <name val="Arial"/>
      <family val="2"/>
    </font>
    <font>
      <sz val="9"/>
      <color indexed="56"/>
      <name val="Arial"/>
      <family val="2"/>
    </font>
    <font>
      <b/>
      <sz val="10"/>
      <color indexed="9"/>
      <name val="Arial"/>
      <family val="2"/>
    </font>
    <font>
      <sz val="9"/>
      <color indexed="12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9"/>
      <name val="Arial Black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  <font>
      <sz val="10"/>
      <color indexed="9"/>
      <name val="Arial Black"/>
      <family val="2"/>
    </font>
    <font>
      <sz val="11"/>
      <color indexed="9"/>
      <name val="Arial"/>
      <family val="2"/>
    </font>
    <font>
      <sz val="10"/>
      <name val="Arial Black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7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0"/>
    </font>
    <font>
      <b/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23"/>
        <bgColor indexed="64"/>
      </patternFill>
    </fill>
    <fill>
      <patternFill patternType="lightUp">
        <b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30" borderId="0" applyNumberFormat="0" applyBorder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79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textRotation="90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8" xfId="0" applyFont="1" applyBorder="1" applyAlignment="1" applyProtection="1">
      <alignment horizontal="centerContinuous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34" borderId="18" xfId="0" applyFont="1" applyFill="1" applyBorder="1" applyAlignment="1" applyProtection="1">
      <alignment vertical="center"/>
      <protection/>
    </xf>
    <xf numFmtId="169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textRotation="90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4" fontId="6" fillId="33" borderId="16" xfId="0" applyNumberFormat="1" applyFont="1" applyFill="1" applyBorder="1" applyAlignment="1" applyProtection="1">
      <alignment horizontal="centerContinuous" vertical="center"/>
      <protection/>
    </xf>
    <xf numFmtId="0" fontId="6" fillId="33" borderId="16" xfId="0" applyFont="1" applyFill="1" applyBorder="1" applyAlignment="1" applyProtection="1">
      <alignment horizontal="centerContinuous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6" fillId="33" borderId="16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82" fontId="6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4" fillId="35" borderId="2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/>
      <protection/>
    </xf>
    <xf numFmtId="0" fontId="6" fillId="36" borderId="13" xfId="0" applyFont="1" applyFill="1" applyBorder="1" applyAlignment="1" applyProtection="1">
      <alignment horizontal="left" vertical="center"/>
      <protection locked="0"/>
    </xf>
    <xf numFmtId="0" fontId="6" fillId="36" borderId="11" xfId="0" applyFont="1" applyFill="1" applyBorder="1" applyAlignment="1" applyProtection="1">
      <alignment horizontal="left" vertical="center"/>
      <protection locked="0"/>
    </xf>
    <xf numFmtId="0" fontId="6" fillId="36" borderId="12" xfId="0" applyFont="1" applyFill="1" applyBorder="1" applyAlignment="1" applyProtection="1">
      <alignment horizontal="left" vertical="center"/>
      <protection locked="0"/>
    </xf>
    <xf numFmtId="0" fontId="7" fillId="36" borderId="22" xfId="0" applyFont="1" applyFill="1" applyBorder="1" applyAlignment="1" applyProtection="1">
      <alignment horizontal="center" vertical="center"/>
      <protection locked="0"/>
    </xf>
    <xf numFmtId="0" fontId="7" fillId="36" borderId="23" xfId="0" applyFont="1" applyFill="1" applyBorder="1" applyAlignment="1" applyProtection="1">
      <alignment horizontal="center" vertical="center"/>
      <protection locked="0"/>
    </xf>
    <xf numFmtId="0" fontId="7" fillId="36" borderId="24" xfId="0" applyFont="1" applyFill="1" applyBorder="1" applyAlignment="1" applyProtection="1">
      <alignment horizontal="center" vertical="center"/>
      <protection locked="0"/>
    </xf>
    <xf numFmtId="0" fontId="7" fillId="36" borderId="25" xfId="0" applyFont="1" applyFill="1" applyBorder="1" applyAlignment="1" applyProtection="1">
      <alignment horizontal="center" vertical="center"/>
      <protection locked="0"/>
    </xf>
    <xf numFmtId="0" fontId="7" fillId="36" borderId="26" xfId="0" applyFont="1" applyFill="1" applyBorder="1" applyAlignment="1" applyProtection="1">
      <alignment horizontal="center" vertical="center" textRotation="90"/>
      <protection locked="0"/>
    </xf>
    <xf numFmtId="0" fontId="7" fillId="36" borderId="26" xfId="0" applyFont="1" applyFill="1" applyBorder="1" applyAlignment="1" applyProtection="1">
      <alignment horizontal="center" vertical="center"/>
      <protection locked="0"/>
    </xf>
    <xf numFmtId="0" fontId="7" fillId="36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 textRotation="90"/>
      <protection/>
    </xf>
    <xf numFmtId="0" fontId="6" fillId="0" borderId="29" xfId="0" applyFont="1" applyFill="1" applyBorder="1" applyAlignment="1" applyProtection="1">
      <alignment horizontal="center" vertical="center" textRotation="90"/>
      <protection/>
    </xf>
    <xf numFmtId="0" fontId="6" fillId="0" borderId="30" xfId="0" applyFont="1" applyFill="1" applyBorder="1" applyAlignment="1" applyProtection="1">
      <alignment horizontal="center" vertical="center" textRotation="90"/>
      <protection/>
    </xf>
    <xf numFmtId="0" fontId="7" fillId="36" borderId="31" xfId="0" applyFont="1" applyFill="1" applyBorder="1" applyAlignment="1" applyProtection="1">
      <alignment horizontal="center" vertical="center"/>
      <protection locked="0"/>
    </xf>
    <xf numFmtId="0" fontId="7" fillId="36" borderId="32" xfId="0" applyFont="1" applyFill="1" applyBorder="1" applyAlignment="1" applyProtection="1">
      <alignment horizontal="center" vertical="center"/>
      <protection locked="0"/>
    </xf>
    <xf numFmtId="0" fontId="7" fillId="36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 textRotation="90"/>
      <protection/>
    </xf>
    <xf numFmtId="0" fontId="0" fillId="37" borderId="35" xfId="0" applyFont="1" applyFill="1" applyBorder="1" applyAlignment="1" applyProtection="1">
      <alignment horizontal="left"/>
      <protection/>
    </xf>
    <xf numFmtId="0" fontId="0" fillId="37" borderId="35" xfId="0" applyFont="1" applyFill="1" applyBorder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36" xfId="0" applyFont="1" applyFill="1" applyBorder="1" applyAlignment="1" applyProtection="1">
      <alignment/>
      <protection/>
    </xf>
    <xf numFmtId="0" fontId="15" fillId="37" borderId="0" xfId="0" applyFont="1" applyFill="1" applyBorder="1" applyAlignment="1" applyProtection="1">
      <alignment vertical="center"/>
      <protection/>
    </xf>
    <xf numFmtId="0" fontId="17" fillId="37" borderId="0" xfId="0" applyFont="1" applyFill="1" applyBorder="1" applyAlignment="1" applyProtection="1">
      <alignment vertical="center"/>
      <protection/>
    </xf>
    <xf numFmtId="0" fontId="0" fillId="37" borderId="37" xfId="0" applyFont="1" applyFill="1" applyBorder="1" applyAlignment="1" applyProtection="1">
      <alignment/>
      <protection/>
    </xf>
    <xf numFmtId="0" fontId="14" fillId="37" borderId="38" xfId="0" applyFont="1" applyFill="1" applyBorder="1" applyAlignment="1" applyProtection="1">
      <alignment horizontal="center"/>
      <protection/>
    </xf>
    <xf numFmtId="0" fontId="18" fillId="37" borderId="38" xfId="0" applyFont="1" applyFill="1" applyBorder="1" applyAlignment="1" applyProtection="1">
      <alignment vertical="center"/>
      <protection/>
    </xf>
    <xf numFmtId="0" fontId="15" fillId="37" borderId="38" xfId="0" applyFont="1" applyFill="1" applyBorder="1" applyAlignment="1" applyProtection="1">
      <alignment vertical="center"/>
      <protection/>
    </xf>
    <xf numFmtId="0" fontId="16" fillId="37" borderId="38" xfId="0" applyFont="1" applyFill="1" applyBorder="1" applyAlignment="1" applyProtection="1">
      <alignment/>
      <protection/>
    </xf>
    <xf numFmtId="0" fontId="0" fillId="37" borderId="38" xfId="0" applyFont="1" applyFill="1" applyBorder="1" applyAlignment="1" applyProtection="1">
      <alignment/>
      <protection/>
    </xf>
    <xf numFmtId="0" fontId="22" fillId="37" borderId="0" xfId="0" applyFont="1" applyFill="1" applyBorder="1" applyAlignment="1" applyProtection="1">
      <alignment/>
      <protection/>
    </xf>
    <xf numFmtId="0" fontId="22" fillId="37" borderId="39" xfId="0" applyFont="1" applyFill="1" applyBorder="1" applyAlignment="1" applyProtection="1">
      <alignment/>
      <protection/>
    </xf>
    <xf numFmtId="0" fontId="11" fillId="37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/>
      <protection/>
    </xf>
    <xf numFmtId="0" fontId="23" fillId="37" borderId="0" xfId="0" applyFont="1" applyFill="1" applyBorder="1" applyAlignment="1" applyProtection="1">
      <alignment/>
      <protection/>
    </xf>
    <xf numFmtId="0" fontId="23" fillId="37" borderId="0" xfId="0" applyFont="1" applyFill="1" applyBorder="1" applyAlignment="1" applyProtection="1">
      <alignment vertical="center"/>
      <protection/>
    </xf>
    <xf numFmtId="0" fontId="23" fillId="37" borderId="38" xfId="0" applyFont="1" applyFill="1" applyBorder="1" applyAlignment="1" applyProtection="1">
      <alignment vertical="center"/>
      <protection/>
    </xf>
    <xf numFmtId="0" fontId="6" fillId="36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centerContinuous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0" xfId="0" applyFont="1" applyFill="1" applyAlignment="1" applyProtection="1">
      <alignment/>
      <protection/>
    </xf>
    <xf numFmtId="171" fontId="6" fillId="0" borderId="0" xfId="0" applyNumberFormat="1" applyFont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7" fillId="36" borderId="4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2" fillId="38" borderId="40" xfId="0" applyFont="1" applyFill="1" applyBorder="1" applyAlignment="1" applyProtection="1">
      <alignment horizontal="center" vertical="center"/>
      <protection/>
    </xf>
    <xf numFmtId="0" fontId="12" fillId="38" borderId="12" xfId="0" applyFont="1" applyFill="1" applyBorder="1" applyAlignment="1" applyProtection="1">
      <alignment horizontal="centerContinuous" vertical="center"/>
      <protection/>
    </xf>
    <xf numFmtId="0" fontId="12" fillId="38" borderId="11" xfId="0" applyFont="1" applyFill="1" applyBorder="1" applyAlignment="1" applyProtection="1">
      <alignment horizontal="centerContinuous" vertical="center"/>
      <protection/>
    </xf>
    <xf numFmtId="0" fontId="12" fillId="38" borderId="41" xfId="0" applyFont="1" applyFill="1" applyBorder="1" applyAlignment="1" applyProtection="1">
      <alignment horizontal="center" vertical="center"/>
      <protection/>
    </xf>
    <xf numFmtId="0" fontId="12" fillId="3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7" fillId="39" borderId="41" xfId="0" applyFont="1" applyFill="1" applyBorder="1" applyAlignment="1" applyProtection="1">
      <alignment horizontal="left"/>
      <protection/>
    </xf>
    <xf numFmtId="0" fontId="7" fillId="39" borderId="12" xfId="0" applyFont="1" applyFill="1" applyBorder="1" applyAlignment="1" applyProtection="1">
      <alignment/>
      <protection/>
    </xf>
    <xf numFmtId="0" fontId="7" fillId="39" borderId="13" xfId="0" applyFont="1" applyFill="1" applyBorder="1" applyAlignment="1" applyProtection="1">
      <alignment/>
      <protection/>
    </xf>
    <xf numFmtId="171" fontId="25" fillId="36" borderId="41" xfId="47" applyFont="1" applyFill="1" applyBorder="1" applyAlignment="1" applyProtection="1" quotePrefix="1">
      <alignment horizontal="right"/>
      <protection locked="0"/>
    </xf>
    <xf numFmtId="171" fontId="6" fillId="36" borderId="42" xfId="47" applyFont="1" applyFill="1" applyBorder="1" applyAlignment="1" applyProtection="1" quotePrefix="1">
      <alignment/>
      <protection locked="0"/>
    </xf>
    <xf numFmtId="171" fontId="7" fillId="39" borderId="41" xfId="0" applyNumberFormat="1" applyFont="1" applyFill="1" applyBorder="1" applyAlignment="1" applyProtection="1">
      <alignment/>
      <protection/>
    </xf>
    <xf numFmtId="171" fontId="6" fillId="39" borderId="41" xfId="0" applyNumberFormat="1" applyFont="1" applyFill="1" applyBorder="1" applyAlignment="1" applyProtection="1">
      <alignment horizontal="right"/>
      <protection/>
    </xf>
    <xf numFmtId="0" fontId="6" fillId="34" borderId="42" xfId="0" applyFont="1" applyFill="1" applyBorder="1" applyAlignment="1" applyProtection="1">
      <alignment/>
      <protection/>
    </xf>
    <xf numFmtId="0" fontId="6" fillId="34" borderId="43" xfId="0" applyFont="1" applyFill="1" applyBorder="1" applyAlignment="1" applyProtection="1">
      <alignment/>
      <protection/>
    </xf>
    <xf numFmtId="0" fontId="7" fillId="34" borderId="44" xfId="0" applyFont="1" applyFill="1" applyBorder="1" applyAlignment="1" applyProtection="1">
      <alignment/>
      <protection/>
    </xf>
    <xf numFmtId="171" fontId="6" fillId="0" borderId="42" xfId="0" applyNumberFormat="1" applyFont="1" applyFill="1" applyBorder="1" applyAlignment="1" applyProtection="1">
      <alignment horizontal="right"/>
      <protection/>
    </xf>
    <xf numFmtId="0" fontId="6" fillId="0" borderId="42" xfId="0" applyFont="1" applyFill="1" applyBorder="1" applyAlignment="1" applyProtection="1">
      <alignment horizontal="left"/>
      <protection/>
    </xf>
    <xf numFmtId="0" fontId="6" fillId="0" borderId="43" xfId="0" applyFont="1" applyFill="1" applyBorder="1" applyAlignment="1" applyProtection="1">
      <alignment horizontal="left"/>
      <protection/>
    </xf>
    <xf numFmtId="0" fontId="7" fillId="0" borderId="44" xfId="0" applyFont="1" applyFill="1" applyBorder="1" applyAlignment="1" applyProtection="1">
      <alignment horizontal="right"/>
      <protection/>
    </xf>
    <xf numFmtId="171" fontId="6" fillId="36" borderId="42" xfId="47" applyFont="1" applyFill="1" applyBorder="1" applyAlignment="1" applyProtection="1" quotePrefix="1">
      <alignment horizontal="right"/>
      <protection locked="0"/>
    </xf>
    <xf numFmtId="171" fontId="6" fillId="36" borderId="42" xfId="47" applyFont="1" applyFill="1" applyBorder="1" applyAlignment="1" applyProtection="1">
      <alignment horizontal="right"/>
      <protection locked="0"/>
    </xf>
    <xf numFmtId="171" fontId="6" fillId="0" borderId="42" xfId="47" applyFont="1" applyFill="1" applyBorder="1" applyAlignment="1" applyProtection="1" quotePrefix="1">
      <alignment/>
      <protection/>
    </xf>
    <xf numFmtId="171" fontId="6" fillId="40" borderId="42" xfId="47" applyFont="1" applyFill="1" applyBorder="1" applyAlignment="1" applyProtection="1" quotePrefix="1">
      <alignment horizontal="right"/>
      <protection/>
    </xf>
    <xf numFmtId="171" fontId="6" fillId="0" borderId="45" xfId="0" applyNumberFormat="1" applyFont="1" applyFill="1" applyBorder="1" applyAlignment="1" applyProtection="1">
      <alignment horizontal="right"/>
      <protection/>
    </xf>
    <xf numFmtId="171" fontId="6" fillId="36" borderId="46" xfId="47" applyFont="1" applyFill="1" applyBorder="1" applyAlignment="1" applyProtection="1" quotePrefix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171" fontId="25" fillId="0" borderId="0" xfId="47" applyFont="1" applyFill="1" applyBorder="1" applyAlignment="1" applyProtection="1" quotePrefix="1">
      <alignment horizontal="right"/>
      <protection/>
    </xf>
    <xf numFmtId="171" fontId="6" fillId="0" borderId="0" xfId="0" applyNumberFormat="1" applyFont="1" applyFill="1" applyBorder="1" applyAlignment="1" applyProtection="1">
      <alignment horizontal="right"/>
      <protection/>
    </xf>
    <xf numFmtId="0" fontId="12" fillId="38" borderId="28" xfId="0" applyFont="1" applyFill="1" applyBorder="1" applyAlignment="1" applyProtection="1">
      <alignment horizontal="center"/>
      <protection/>
    </xf>
    <xf numFmtId="0" fontId="12" fillId="38" borderId="47" xfId="0" applyFont="1" applyFill="1" applyBorder="1" applyAlignment="1" applyProtection="1">
      <alignment/>
      <protection/>
    </xf>
    <xf numFmtId="0" fontId="12" fillId="38" borderId="34" xfId="0" applyFont="1" applyFill="1" applyBorder="1" applyAlignment="1" applyProtection="1">
      <alignment/>
      <protection/>
    </xf>
    <xf numFmtId="171" fontId="11" fillId="38" borderId="29" xfId="47" applyFont="1" applyFill="1" applyBorder="1" applyAlignment="1" applyProtection="1" quotePrefix="1">
      <alignment horizontal="right"/>
      <protection/>
    </xf>
    <xf numFmtId="171" fontId="11" fillId="38" borderId="47" xfId="47" applyFont="1" applyFill="1" applyBorder="1" applyAlignment="1" applyProtection="1" quotePrefix="1">
      <alignment horizontal="right"/>
      <protection/>
    </xf>
    <xf numFmtId="171" fontId="12" fillId="38" borderId="21" xfId="0" applyNumberFormat="1" applyFont="1" applyFill="1" applyBorder="1" applyAlignment="1" applyProtection="1">
      <alignment/>
      <protection/>
    </xf>
    <xf numFmtId="0" fontId="7" fillId="39" borderId="21" xfId="0" applyFont="1" applyFill="1" applyBorder="1" applyAlignment="1" applyProtection="1">
      <alignment horizontal="left"/>
      <protection/>
    </xf>
    <xf numFmtId="0" fontId="7" fillId="39" borderId="17" xfId="0" applyFont="1" applyFill="1" applyBorder="1" applyAlignment="1" applyProtection="1">
      <alignment/>
      <protection/>
    </xf>
    <xf numFmtId="0" fontId="7" fillId="39" borderId="18" xfId="0" applyFont="1" applyFill="1" applyBorder="1" applyAlignment="1" applyProtection="1">
      <alignment/>
      <protection/>
    </xf>
    <xf numFmtId="171" fontId="7" fillId="39" borderId="21" xfId="0" applyNumberFormat="1" applyFont="1" applyFill="1" applyBorder="1" applyAlignment="1" applyProtection="1">
      <alignment/>
      <protection/>
    </xf>
    <xf numFmtId="0" fontId="7" fillId="39" borderId="17" xfId="0" applyFont="1" applyFill="1" applyBorder="1" applyAlignment="1" applyProtection="1">
      <alignment horizontal="left"/>
      <protection/>
    </xf>
    <xf numFmtId="0" fontId="7" fillId="39" borderId="1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2" fillId="38" borderId="14" xfId="0" applyFont="1" applyFill="1" applyBorder="1" applyAlignment="1" applyProtection="1">
      <alignment/>
      <protection/>
    </xf>
    <xf numFmtId="171" fontId="12" fillId="38" borderId="21" xfId="47" applyFont="1" applyFill="1" applyBorder="1" applyAlignment="1" applyProtection="1" quotePrefix="1">
      <alignment horizontal="right"/>
      <protection/>
    </xf>
    <xf numFmtId="0" fontId="12" fillId="38" borderId="14" xfId="0" applyFont="1" applyFill="1" applyBorder="1" applyAlignment="1" applyProtection="1">
      <alignment horizontal="left"/>
      <protection/>
    </xf>
    <xf numFmtId="171" fontId="12" fillId="38" borderId="29" xfId="47" applyFont="1" applyFill="1" applyBorder="1" applyAlignment="1" applyProtection="1" quotePrefix="1">
      <alignment horizontal="right"/>
      <protection/>
    </xf>
    <xf numFmtId="171" fontId="12" fillId="38" borderId="14" xfId="47" applyFont="1" applyFill="1" applyBorder="1" applyAlignment="1" applyProtection="1" quotePrefix="1">
      <alignment horizontal="right"/>
      <protection/>
    </xf>
    <xf numFmtId="171" fontId="26" fillId="0" borderId="10" xfId="0" applyNumberFormat="1" applyFont="1" applyFill="1" applyBorder="1" applyAlignment="1" applyProtection="1">
      <alignment horizontal="right"/>
      <protection/>
    </xf>
    <xf numFmtId="171" fontId="11" fillId="38" borderId="14" xfId="47" applyFont="1" applyFill="1" applyBorder="1" applyAlignment="1" applyProtection="1" quotePrefix="1">
      <alignment horizontal="right"/>
      <protection/>
    </xf>
    <xf numFmtId="171" fontId="26" fillId="38" borderId="18" xfId="0" applyNumberFormat="1" applyFont="1" applyFill="1" applyBorder="1" applyAlignment="1" applyProtection="1">
      <alignment horizontal="right"/>
      <protection/>
    </xf>
    <xf numFmtId="171" fontId="27" fillId="40" borderId="21" xfId="47" applyFont="1" applyFill="1" applyBorder="1" applyAlignment="1" applyProtection="1" quotePrefix="1">
      <alignment horizontal="right"/>
      <protection/>
    </xf>
    <xf numFmtId="171" fontId="27" fillId="0" borderId="0" xfId="47" applyFont="1" applyFill="1" applyBorder="1" applyAlignment="1" applyProtection="1" quotePrefix="1">
      <alignment horizontal="right"/>
      <protection/>
    </xf>
    <xf numFmtId="0" fontId="0" fillId="0" borderId="48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 locked="0"/>
    </xf>
    <xf numFmtId="0" fontId="6" fillId="36" borderId="10" xfId="0" applyFont="1" applyFill="1" applyBorder="1" applyAlignment="1" applyProtection="1">
      <alignment horizontal="left" vertical="top"/>
      <protection locked="0"/>
    </xf>
    <xf numFmtId="0" fontId="6" fillId="36" borderId="0" xfId="0" applyFont="1" applyFill="1" applyBorder="1" applyAlignment="1" applyProtection="1">
      <alignment horizontal="left" vertical="top"/>
      <protection locked="0"/>
    </xf>
    <xf numFmtId="0" fontId="6" fillId="36" borderId="15" xfId="0" applyFont="1" applyFill="1" applyBorder="1" applyAlignment="1" applyProtection="1">
      <alignment horizontal="left" vertical="top"/>
      <protection locked="0"/>
    </xf>
    <xf numFmtId="0" fontId="6" fillId="36" borderId="12" xfId="0" applyFont="1" applyFill="1" applyBorder="1" applyAlignment="1" applyProtection="1">
      <alignment horizontal="left" vertical="top"/>
      <protection locked="0"/>
    </xf>
    <xf numFmtId="0" fontId="6" fillId="36" borderId="11" xfId="0" applyFont="1" applyFill="1" applyBorder="1" applyAlignment="1" applyProtection="1">
      <alignment horizontal="left" vertical="top"/>
      <protection locked="0"/>
    </xf>
    <xf numFmtId="0" fontId="6" fillId="36" borderId="13" xfId="0" applyFont="1" applyFill="1" applyBorder="1" applyAlignment="1" applyProtection="1">
      <alignment horizontal="left" vertical="top"/>
      <protection locked="0"/>
    </xf>
    <xf numFmtId="0" fontId="7" fillId="0" borderId="1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Continuous"/>
      <protection/>
    </xf>
    <xf numFmtId="0" fontId="0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Continuous"/>
      <protection/>
    </xf>
    <xf numFmtId="0" fontId="6" fillId="0" borderId="13" xfId="0" applyFont="1" applyBorder="1" applyAlignment="1" applyProtection="1">
      <alignment horizontal="centerContinuous"/>
      <protection/>
    </xf>
    <xf numFmtId="0" fontId="6" fillId="0" borderId="49" xfId="0" applyFont="1" applyBorder="1" applyAlignment="1" applyProtection="1">
      <alignment/>
      <protection/>
    </xf>
    <xf numFmtId="0" fontId="6" fillId="0" borderId="50" xfId="0" applyFont="1" applyBorder="1" applyAlignment="1" applyProtection="1">
      <alignment/>
      <protection/>
    </xf>
    <xf numFmtId="0" fontId="6" fillId="0" borderId="51" xfId="0" applyFont="1" applyBorder="1" applyAlignment="1" applyProtection="1">
      <alignment/>
      <protection/>
    </xf>
    <xf numFmtId="0" fontId="6" fillId="0" borderId="52" xfId="0" applyFont="1" applyBorder="1" applyAlignment="1" applyProtection="1">
      <alignment/>
      <protection/>
    </xf>
    <xf numFmtId="0" fontId="6" fillId="0" borderId="53" xfId="0" applyFont="1" applyBorder="1" applyAlignment="1" applyProtection="1">
      <alignment/>
      <protection/>
    </xf>
    <xf numFmtId="0" fontId="6" fillId="41" borderId="51" xfId="0" applyFont="1" applyFill="1" applyBorder="1" applyAlignment="1" applyProtection="1">
      <alignment/>
      <protection/>
    </xf>
    <xf numFmtId="0" fontId="27" fillId="41" borderId="51" xfId="0" applyFont="1" applyFill="1" applyBorder="1" applyAlignment="1" applyProtection="1">
      <alignment/>
      <protection/>
    </xf>
    <xf numFmtId="0" fontId="8" fillId="41" borderId="51" xfId="0" applyFont="1" applyFill="1" applyBorder="1" applyAlignment="1" applyProtection="1">
      <alignment/>
      <protection/>
    </xf>
    <xf numFmtId="0" fontId="6" fillId="40" borderId="51" xfId="0" applyFont="1" applyFill="1" applyBorder="1" applyAlignment="1" applyProtection="1">
      <alignment/>
      <protection/>
    </xf>
    <xf numFmtId="0" fontId="6" fillId="40" borderId="53" xfId="0" applyFont="1" applyFill="1" applyBorder="1" applyAlignment="1" applyProtection="1">
      <alignment/>
      <protection/>
    </xf>
    <xf numFmtId="0" fontId="6" fillId="0" borderId="44" xfId="0" applyFont="1" applyBorder="1" applyAlignment="1" applyProtection="1">
      <alignment/>
      <protection/>
    </xf>
    <xf numFmtId="0" fontId="6" fillId="36" borderId="54" xfId="0" applyFont="1" applyFill="1" applyBorder="1" applyAlignment="1" applyProtection="1">
      <alignment/>
      <protection locked="0"/>
    </xf>
    <xf numFmtId="0" fontId="27" fillId="36" borderId="54" xfId="0" applyFont="1" applyFill="1" applyBorder="1" applyAlignment="1" applyProtection="1">
      <alignment/>
      <protection locked="0"/>
    </xf>
    <xf numFmtId="0" fontId="8" fillId="36" borderId="54" xfId="0" applyFont="1" applyFill="1" applyBorder="1" applyAlignment="1" applyProtection="1">
      <alignment/>
      <protection locked="0"/>
    </xf>
    <xf numFmtId="0" fontId="6" fillId="36" borderId="54" xfId="0" applyFont="1" applyFill="1" applyBorder="1" applyAlignment="1" applyProtection="1">
      <alignment/>
      <protection locked="0"/>
    </xf>
    <xf numFmtId="0" fontId="6" fillId="36" borderId="44" xfId="0" applyFont="1" applyFill="1" applyBorder="1" applyAlignment="1" applyProtection="1">
      <alignment/>
      <protection locked="0"/>
    </xf>
    <xf numFmtId="0" fontId="6" fillId="41" borderId="54" xfId="0" applyFont="1" applyFill="1" applyBorder="1" applyAlignment="1" applyProtection="1">
      <alignment/>
      <protection/>
    </xf>
    <xf numFmtId="0" fontId="27" fillId="41" borderId="54" xfId="0" applyFont="1" applyFill="1" applyBorder="1" applyAlignment="1" applyProtection="1">
      <alignment/>
      <protection/>
    </xf>
    <xf numFmtId="0" fontId="8" fillId="41" borderId="54" xfId="0" applyFont="1" applyFill="1" applyBorder="1" applyAlignment="1" applyProtection="1">
      <alignment/>
      <protection/>
    </xf>
    <xf numFmtId="0" fontId="6" fillId="40" borderId="54" xfId="0" applyFont="1" applyFill="1" applyBorder="1" applyAlignment="1" applyProtection="1">
      <alignment/>
      <protection/>
    </xf>
    <xf numFmtId="0" fontId="6" fillId="40" borderId="44" xfId="0" applyFont="1" applyFill="1" applyBorder="1" applyAlignment="1" applyProtection="1">
      <alignment/>
      <protection/>
    </xf>
    <xf numFmtId="0" fontId="6" fillId="0" borderId="55" xfId="0" applyFont="1" applyBorder="1" applyAlignment="1" applyProtection="1">
      <alignment/>
      <protection/>
    </xf>
    <xf numFmtId="0" fontId="6" fillId="0" borderId="56" xfId="0" applyFont="1" applyBorder="1" applyAlignment="1" applyProtection="1">
      <alignment/>
      <protection/>
    </xf>
    <xf numFmtId="0" fontId="6" fillId="41" borderId="48" xfId="0" applyFont="1" applyFill="1" applyBorder="1" applyAlignment="1" applyProtection="1">
      <alignment/>
      <protection/>
    </xf>
    <xf numFmtId="0" fontId="27" fillId="41" borderId="48" xfId="0" applyFont="1" applyFill="1" applyBorder="1" applyAlignment="1" applyProtection="1">
      <alignment/>
      <protection/>
    </xf>
    <xf numFmtId="0" fontId="8" fillId="41" borderId="48" xfId="0" applyFont="1" applyFill="1" applyBorder="1" applyAlignment="1" applyProtection="1">
      <alignment/>
      <protection/>
    </xf>
    <xf numFmtId="0" fontId="6" fillId="40" borderId="48" xfId="0" applyFont="1" applyFill="1" applyBorder="1" applyAlignment="1" applyProtection="1">
      <alignment/>
      <protection/>
    </xf>
    <xf numFmtId="0" fontId="6" fillId="40" borderId="56" xfId="0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4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42" borderId="17" xfId="0" applyFont="1" applyFill="1" applyBorder="1" applyAlignment="1" applyProtection="1">
      <alignment/>
      <protection/>
    </xf>
    <xf numFmtId="0" fontId="6" fillId="42" borderId="14" xfId="0" applyFont="1" applyFill="1" applyBorder="1" applyAlignment="1" applyProtection="1">
      <alignment/>
      <protection/>
    </xf>
    <xf numFmtId="0" fontId="27" fillId="42" borderId="14" xfId="0" applyFont="1" applyFill="1" applyBorder="1" applyAlignment="1" applyProtection="1">
      <alignment/>
      <protection/>
    </xf>
    <xf numFmtId="0" fontId="8" fillId="42" borderId="14" xfId="0" applyFont="1" applyFill="1" applyBorder="1" applyAlignment="1" applyProtection="1">
      <alignment/>
      <protection/>
    </xf>
    <xf numFmtId="0" fontId="6" fillId="42" borderId="14" xfId="0" applyFont="1" applyFill="1" applyBorder="1" applyAlignment="1" applyProtection="1">
      <alignment/>
      <protection/>
    </xf>
    <xf numFmtId="0" fontId="6" fillId="42" borderId="18" xfId="0" applyFont="1" applyFill="1" applyBorder="1" applyAlignment="1" applyProtection="1">
      <alignment/>
      <protection/>
    </xf>
    <xf numFmtId="0" fontId="6" fillId="42" borderId="11" xfId="0" applyFont="1" applyFill="1" applyBorder="1" applyAlignment="1" applyProtection="1">
      <alignment/>
      <protection/>
    </xf>
    <xf numFmtId="0" fontId="29" fillId="0" borderId="11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7" fillId="36" borderId="27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36" borderId="11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 horizontal="left"/>
      <protection locked="0"/>
    </xf>
    <xf numFmtId="0" fontId="12" fillId="38" borderId="10" xfId="0" applyFont="1" applyFill="1" applyBorder="1" applyAlignment="1" applyProtection="1">
      <alignment horizontal="center" vertical="center"/>
      <protection/>
    </xf>
    <xf numFmtId="171" fontId="12" fillId="38" borderId="47" xfId="47" applyFont="1" applyFill="1" applyBorder="1" applyAlignment="1" applyProtection="1" quotePrefix="1">
      <alignment horizontal="right"/>
      <protection/>
    </xf>
    <xf numFmtId="171" fontId="6" fillId="36" borderId="21" xfId="47" applyFont="1" applyFill="1" applyBorder="1" applyAlignment="1" applyProtection="1" quotePrefix="1">
      <alignment/>
      <protection locked="0"/>
    </xf>
    <xf numFmtId="0" fontId="6" fillId="34" borderId="45" xfId="0" applyFont="1" applyFill="1" applyBorder="1" applyAlignment="1" applyProtection="1">
      <alignment/>
      <protection/>
    </xf>
    <xf numFmtId="0" fontId="6" fillId="34" borderId="57" xfId="0" applyFont="1" applyFill="1" applyBorder="1" applyAlignment="1" applyProtection="1">
      <alignment/>
      <protection/>
    </xf>
    <xf numFmtId="0" fontId="7" fillId="34" borderId="56" xfId="0" applyFont="1" applyFill="1" applyBorder="1" applyAlignment="1" applyProtection="1">
      <alignment/>
      <protection/>
    </xf>
    <xf numFmtId="171" fontId="6" fillId="36" borderId="45" xfId="47" applyFont="1" applyFill="1" applyBorder="1" applyAlignment="1" applyProtection="1" quotePrefix="1">
      <alignment/>
      <protection locked="0"/>
    </xf>
    <xf numFmtId="171" fontId="6" fillId="39" borderId="21" xfId="0" applyNumberFormat="1" applyFont="1" applyFill="1" applyBorder="1" applyAlignment="1" applyProtection="1">
      <alignment horizontal="right"/>
      <protection/>
    </xf>
    <xf numFmtId="0" fontId="6" fillId="0" borderId="45" xfId="0" applyFont="1" applyFill="1" applyBorder="1" applyAlignment="1" applyProtection="1">
      <alignment horizontal="left"/>
      <protection/>
    </xf>
    <xf numFmtId="0" fontId="7" fillId="0" borderId="56" xfId="0" applyFont="1" applyFill="1" applyBorder="1" applyAlignment="1" applyProtection="1">
      <alignment horizontal="right"/>
      <protection/>
    </xf>
    <xf numFmtId="171" fontId="6" fillId="36" borderId="45" xfId="47" applyFont="1" applyFill="1" applyBorder="1" applyAlignment="1" applyProtection="1" quotePrefix="1">
      <alignment horizontal="right"/>
      <protection locked="0"/>
    </xf>
    <xf numFmtId="171" fontId="6" fillId="36" borderId="45" xfId="47" applyFont="1" applyFill="1" applyBorder="1" applyAlignment="1" applyProtection="1">
      <alignment horizontal="right"/>
      <protection locked="0"/>
    </xf>
    <xf numFmtId="171" fontId="6" fillId="0" borderId="45" xfId="47" applyFont="1" applyFill="1" applyBorder="1" applyAlignment="1" applyProtection="1" quotePrefix="1">
      <alignment/>
      <protection/>
    </xf>
    <xf numFmtId="171" fontId="6" fillId="43" borderId="21" xfId="0" applyNumberFormat="1" applyFont="1" applyFill="1" applyBorder="1" applyAlignment="1" applyProtection="1">
      <alignment horizontal="right"/>
      <protection/>
    </xf>
    <xf numFmtId="0" fontId="12" fillId="38" borderId="19" xfId="0" applyFont="1" applyFill="1" applyBorder="1" applyAlignment="1" applyProtection="1">
      <alignment horizontal="center" vertical="center" wrapText="1"/>
      <protection/>
    </xf>
    <xf numFmtId="0" fontId="24" fillId="38" borderId="58" xfId="0" applyFont="1" applyFill="1" applyBorder="1" applyAlignment="1" applyProtection="1">
      <alignment horizontal="center" vertical="center"/>
      <protection/>
    </xf>
    <xf numFmtId="0" fontId="6" fillId="34" borderId="43" xfId="0" applyFont="1" applyFill="1" applyBorder="1" applyAlignment="1" applyProtection="1">
      <alignment/>
      <protection/>
    </xf>
    <xf numFmtId="0" fontId="6" fillId="34" borderId="44" xfId="0" applyFont="1" applyFill="1" applyBorder="1" applyAlignment="1" applyProtection="1">
      <alignment/>
      <protection/>
    </xf>
    <xf numFmtId="171" fontId="6" fillId="34" borderId="42" xfId="0" applyNumberFormat="1" applyFont="1" applyFill="1" applyBorder="1" applyAlignment="1" applyProtection="1">
      <alignment horizontal="right"/>
      <protection/>
    </xf>
    <xf numFmtId="171" fontId="6" fillId="34" borderId="42" xfId="0" applyNumberFormat="1" applyFont="1" applyFill="1" applyBorder="1" applyAlignment="1" applyProtection="1">
      <alignment/>
      <protection/>
    </xf>
    <xf numFmtId="0" fontId="13" fillId="38" borderId="0" xfId="0" applyFont="1" applyFill="1" applyBorder="1" applyAlignment="1">
      <alignment/>
    </xf>
    <xf numFmtId="0" fontId="31" fillId="38" borderId="0" xfId="0" applyFont="1" applyFill="1" applyBorder="1" applyAlignment="1">
      <alignment/>
    </xf>
    <xf numFmtId="0" fontId="32" fillId="38" borderId="0" xfId="0" applyFont="1" applyFill="1" applyBorder="1" applyAlignment="1">
      <alignment/>
    </xf>
    <xf numFmtId="0" fontId="0" fillId="44" borderId="0" xfId="0" applyFill="1" applyBorder="1" applyAlignment="1" applyProtection="1">
      <alignment/>
      <protection/>
    </xf>
    <xf numFmtId="0" fontId="35" fillId="38" borderId="16" xfId="0" applyFont="1" applyFill="1" applyBorder="1" applyAlignment="1" applyProtection="1">
      <alignment horizontal="center"/>
      <protection/>
    </xf>
    <xf numFmtId="0" fontId="31" fillId="38" borderId="16" xfId="0" applyFont="1" applyFill="1" applyBorder="1" applyAlignment="1" applyProtection="1">
      <alignment/>
      <protection/>
    </xf>
    <xf numFmtId="0" fontId="13" fillId="38" borderId="16" xfId="0" applyFont="1" applyFill="1" applyBorder="1" applyAlignment="1" applyProtection="1">
      <alignment/>
      <protection/>
    </xf>
    <xf numFmtId="0" fontId="32" fillId="38" borderId="16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30" fillId="45" borderId="22" xfId="0" applyFont="1" applyFill="1" applyBorder="1" applyAlignment="1" applyProtection="1">
      <alignment horizontal="center" vertical="center"/>
      <protection/>
    </xf>
    <xf numFmtId="4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" fontId="33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 horizontal="right"/>
      <protection/>
    </xf>
    <xf numFmtId="4" fontId="12" fillId="0" borderId="0" xfId="0" applyNumberFormat="1" applyFont="1" applyFill="1" applyBorder="1" applyAlignment="1" applyProtection="1">
      <alignment horizontal="right"/>
      <protection/>
    </xf>
    <xf numFmtId="209" fontId="0" fillId="0" borderId="0" xfId="0" applyNumberForma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4" fontId="6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5" fillId="0" borderId="50" xfId="0" applyFont="1" applyFill="1" applyBorder="1" applyAlignment="1" applyProtection="1">
      <alignment horizontal="left"/>
      <protection/>
    </xf>
    <xf numFmtId="39" fontId="0" fillId="0" borderId="0" xfId="0" applyNumberForma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 applyProtection="1">
      <alignment horizontal="right"/>
      <protection/>
    </xf>
    <xf numFmtId="4" fontId="34" fillId="0" borderId="0" xfId="0" applyNumberFormat="1" applyFont="1" applyFill="1" applyBorder="1" applyAlignment="1" applyProtection="1">
      <alignment/>
      <protection/>
    </xf>
    <xf numFmtId="209" fontId="0" fillId="40" borderId="55" xfId="0" applyNumberFormat="1" applyFill="1" applyBorder="1" applyAlignment="1" applyProtection="1">
      <alignment horizontal="right"/>
      <protection/>
    </xf>
    <xf numFmtId="0" fontId="7" fillId="39" borderId="28" xfId="0" applyFont="1" applyFill="1" applyBorder="1" applyAlignment="1" applyProtection="1">
      <alignment horizontal="left"/>
      <protection/>
    </xf>
    <xf numFmtId="0" fontId="6" fillId="0" borderId="59" xfId="0" applyFont="1" applyFill="1" applyBorder="1" applyAlignment="1" applyProtection="1">
      <alignment horizontal="left"/>
      <protection/>
    </xf>
    <xf numFmtId="209" fontId="0" fillId="40" borderId="60" xfId="0" applyNumberFormat="1" applyFill="1" applyBorder="1" applyAlignment="1" applyProtection="1">
      <alignment horizontal="right"/>
      <protection/>
    </xf>
    <xf numFmtId="0" fontId="6" fillId="0" borderId="61" xfId="0" applyFont="1" applyFill="1" applyBorder="1" applyAlignment="1" applyProtection="1">
      <alignment horizontal="left"/>
      <protection/>
    </xf>
    <xf numFmtId="0" fontId="6" fillId="0" borderId="62" xfId="0" applyFont="1" applyFill="1" applyBorder="1" applyAlignment="1" applyProtection="1">
      <alignment horizontal="left"/>
      <protection/>
    </xf>
    <xf numFmtId="209" fontId="0" fillId="40" borderId="63" xfId="0" applyNumberFormat="1" applyFill="1" applyBorder="1" applyAlignment="1" applyProtection="1">
      <alignment horizontal="right"/>
      <protection/>
    </xf>
    <xf numFmtId="0" fontId="26" fillId="38" borderId="19" xfId="0" applyFont="1" applyFill="1" applyBorder="1" applyAlignment="1" applyProtection="1">
      <alignment vertical="center"/>
      <protection/>
    </xf>
    <xf numFmtId="0" fontId="26" fillId="38" borderId="10" xfId="0" applyFont="1" applyFill="1" applyBorder="1" applyAlignment="1" applyProtection="1">
      <alignment vertical="center"/>
      <protection/>
    </xf>
    <xf numFmtId="0" fontId="26" fillId="38" borderId="12" xfId="0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 horizontal="right"/>
      <protection/>
    </xf>
    <xf numFmtId="0" fontId="0" fillId="40" borderId="20" xfId="0" applyFill="1" applyBorder="1" applyAlignment="1" applyProtection="1">
      <alignment horizontal="right"/>
      <protection/>
    </xf>
    <xf numFmtId="0" fontId="0" fillId="40" borderId="0" xfId="0" applyFill="1" applyBorder="1" applyAlignment="1" applyProtection="1">
      <alignment horizontal="right"/>
      <protection/>
    </xf>
    <xf numFmtId="0" fontId="0" fillId="40" borderId="15" xfId="0" applyFill="1" applyBorder="1" applyAlignment="1" applyProtection="1">
      <alignment horizontal="right"/>
      <protection/>
    </xf>
    <xf numFmtId="0" fontId="0" fillId="40" borderId="11" xfId="0" applyFill="1" applyBorder="1" applyAlignment="1" applyProtection="1">
      <alignment horizontal="right"/>
      <protection/>
    </xf>
    <xf numFmtId="0" fontId="0" fillId="40" borderId="13" xfId="0" applyFill="1" applyBorder="1" applyAlignment="1" applyProtection="1">
      <alignment horizontal="right"/>
      <protection/>
    </xf>
    <xf numFmtId="0" fontId="0" fillId="40" borderId="55" xfId="0" applyFill="1" applyBorder="1" applyAlignment="1" applyProtection="1">
      <alignment horizontal="right"/>
      <protection/>
    </xf>
    <xf numFmtId="0" fontId="11" fillId="38" borderId="0" xfId="0" applyFont="1" applyFill="1" applyAlignment="1" applyProtection="1">
      <alignment vertical="center"/>
      <protection/>
    </xf>
    <xf numFmtId="0" fontId="13" fillId="38" borderId="0" xfId="0" applyFont="1" applyFill="1" applyAlignment="1" applyProtection="1">
      <alignment vertical="center"/>
      <protection/>
    </xf>
    <xf numFmtId="0" fontId="0" fillId="38" borderId="0" xfId="0" applyFill="1" applyAlignment="1" applyProtection="1">
      <alignment/>
      <protection/>
    </xf>
    <xf numFmtId="0" fontId="13" fillId="38" borderId="58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2" fontId="0" fillId="0" borderId="22" xfId="0" applyNumberFormat="1" applyBorder="1" applyAlignment="1" applyProtection="1">
      <alignment/>
      <protection/>
    </xf>
    <xf numFmtId="2" fontId="0" fillId="35" borderId="22" xfId="0" applyNumberFormat="1" applyFill="1" applyBorder="1" applyAlignment="1" applyProtection="1">
      <alignment/>
      <protection locked="0"/>
    </xf>
    <xf numFmtId="171" fontId="0" fillId="0" borderId="22" xfId="47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2" fontId="1" fillId="0" borderId="22" xfId="0" applyNumberFormat="1" applyFont="1" applyBorder="1" applyAlignment="1" applyProtection="1">
      <alignment/>
      <protection/>
    </xf>
    <xf numFmtId="171" fontId="1" fillId="0" borderId="22" xfId="47" applyNumberFormat="1" applyFont="1" applyBorder="1" applyAlignment="1" applyProtection="1">
      <alignment/>
      <protection/>
    </xf>
    <xf numFmtId="0" fontId="1" fillId="37" borderId="58" xfId="0" applyFont="1" applyFill="1" applyBorder="1" applyAlignment="1" applyProtection="1">
      <alignment/>
      <protection/>
    </xf>
    <xf numFmtId="0" fontId="1" fillId="37" borderId="58" xfId="0" applyFont="1" applyFill="1" applyBorder="1" applyAlignment="1" applyProtection="1">
      <alignment horizontal="center"/>
      <protection/>
    </xf>
    <xf numFmtId="0" fontId="1" fillId="37" borderId="41" xfId="0" applyFont="1" applyFill="1" applyBorder="1" applyAlignment="1" applyProtection="1">
      <alignment horizontal="center"/>
      <protection/>
    </xf>
    <xf numFmtId="0" fontId="0" fillId="37" borderId="58" xfId="0" applyFont="1" applyFill="1" applyBorder="1" applyAlignment="1" applyProtection="1">
      <alignment horizontal="center"/>
      <protection/>
    </xf>
    <xf numFmtId="0" fontId="30" fillId="36" borderId="2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0" fontId="6" fillId="0" borderId="54" xfId="0" applyFont="1" applyFill="1" applyBorder="1" applyAlignment="1" applyProtection="1">
      <alignment horizontal="left"/>
      <protection/>
    </xf>
    <xf numFmtId="49" fontId="7" fillId="36" borderId="41" xfId="0" applyNumberFormat="1" applyFont="1" applyFill="1" applyBorder="1" applyAlignment="1" applyProtection="1">
      <alignment horizontal="center"/>
      <protection/>
    </xf>
    <xf numFmtId="0" fontId="7" fillId="39" borderId="11" xfId="0" applyFont="1" applyFill="1" applyBorder="1" applyAlignment="1" applyProtection="1">
      <alignment/>
      <protection/>
    </xf>
    <xf numFmtId="0" fontId="6" fillId="34" borderId="54" xfId="0" applyFont="1" applyFill="1" applyBorder="1" applyAlignment="1" applyProtection="1">
      <alignment/>
      <protection/>
    </xf>
    <xf numFmtId="0" fontId="6" fillId="34" borderId="48" xfId="0" applyFont="1" applyFill="1" applyBorder="1" applyAlignment="1" applyProtection="1">
      <alignment/>
      <protection/>
    </xf>
    <xf numFmtId="0" fontId="6" fillId="34" borderId="54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171" fontId="6" fillId="0" borderId="0" xfId="47" applyFont="1" applyFill="1" applyBorder="1" applyAlignment="1" applyProtection="1" quotePrefix="1">
      <alignment/>
      <protection/>
    </xf>
    <xf numFmtId="171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 quotePrefix="1">
      <alignment vertical="center"/>
      <protection/>
    </xf>
    <xf numFmtId="0" fontId="40" fillId="0" borderId="0" xfId="0" applyFont="1" applyAlignment="1" applyProtection="1" quotePrefix="1">
      <alignment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36" borderId="0" xfId="0" applyFont="1" applyFill="1" applyBorder="1" applyAlignment="1" applyProtection="1">
      <alignment horizontal="center"/>
      <protection locked="0"/>
    </xf>
    <xf numFmtId="0" fontId="6" fillId="41" borderId="0" xfId="0" applyFont="1" applyFill="1" applyBorder="1" applyAlignment="1" applyProtection="1">
      <alignment horizontal="center"/>
      <protection/>
    </xf>
    <xf numFmtId="0" fontId="6" fillId="41" borderId="0" xfId="0" applyFont="1" applyFill="1" applyBorder="1" applyAlignment="1" applyProtection="1">
      <alignment/>
      <protection/>
    </xf>
    <xf numFmtId="0" fontId="27" fillId="41" borderId="0" xfId="0" applyFont="1" applyFill="1" applyBorder="1" applyAlignment="1" applyProtection="1">
      <alignment/>
      <protection/>
    </xf>
    <xf numFmtId="0" fontId="8" fillId="41" borderId="0" xfId="0" applyFont="1" applyFill="1" applyBorder="1" applyAlignment="1" applyProtection="1">
      <alignment/>
      <protection/>
    </xf>
    <xf numFmtId="0" fontId="6" fillId="40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 locked="0"/>
    </xf>
    <xf numFmtId="0" fontId="27" fillId="36" borderId="0" xfId="0" applyFont="1" applyFill="1" applyBorder="1" applyAlignment="1" applyProtection="1">
      <alignment/>
      <protection locked="0"/>
    </xf>
    <xf numFmtId="0" fontId="8" fillId="36" borderId="0" xfId="0" applyFont="1" applyFill="1" applyBorder="1" applyAlignment="1" applyProtection="1">
      <alignment/>
      <protection locked="0"/>
    </xf>
    <xf numFmtId="0" fontId="6" fillId="36" borderId="0" xfId="0" applyFont="1" applyFill="1" applyBorder="1" applyAlignment="1" applyProtection="1">
      <alignment/>
      <protection locked="0"/>
    </xf>
    <xf numFmtId="0" fontId="6" fillId="42" borderId="0" xfId="0" applyFont="1" applyFill="1" applyBorder="1" applyAlignment="1" applyProtection="1">
      <alignment/>
      <protection/>
    </xf>
    <xf numFmtId="0" fontId="6" fillId="42" borderId="0" xfId="0" applyFont="1" applyFill="1" applyBorder="1" applyAlignment="1" applyProtection="1">
      <alignment/>
      <protection/>
    </xf>
    <xf numFmtId="0" fontId="27" fillId="42" borderId="0" xfId="0" applyFont="1" applyFill="1" applyBorder="1" applyAlignment="1" applyProtection="1">
      <alignment/>
      <protection/>
    </xf>
    <xf numFmtId="0" fontId="8" fillId="42" borderId="0" xfId="0" applyFont="1" applyFill="1" applyBorder="1" applyAlignment="1" applyProtection="1">
      <alignment/>
      <protection/>
    </xf>
    <xf numFmtId="0" fontId="0" fillId="0" borderId="40" xfId="0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9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47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64" xfId="0" applyBorder="1" applyAlignment="1">
      <alignment/>
    </xf>
    <xf numFmtId="0" fontId="0" fillId="0" borderId="21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39" borderId="21" xfId="0" applyFill="1" applyBorder="1" applyAlignment="1">
      <alignment/>
    </xf>
    <xf numFmtId="0" fontId="0" fillId="39" borderId="65" xfId="0" applyFill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" fillId="0" borderId="10" xfId="0" applyFont="1" applyBorder="1" applyAlignment="1">
      <alignment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0" fillId="46" borderId="21" xfId="0" applyFill="1" applyBorder="1" applyAlignment="1">
      <alignment/>
    </xf>
    <xf numFmtId="0" fontId="0" fillId="46" borderId="67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39" borderId="73" xfId="0" applyFill="1" applyBorder="1" applyAlignment="1">
      <alignment/>
    </xf>
    <xf numFmtId="171" fontId="6" fillId="36" borderId="74" xfId="47" applyFont="1" applyFill="1" applyBorder="1" applyAlignment="1" applyProtection="1" quotePrefix="1">
      <alignment/>
      <protection locked="0"/>
    </xf>
    <xf numFmtId="171" fontId="6" fillId="0" borderId="74" xfId="0" applyNumberFormat="1" applyFont="1" applyFill="1" applyBorder="1" applyAlignment="1" applyProtection="1">
      <alignment horizontal="right"/>
      <protection/>
    </xf>
    <xf numFmtId="0" fontId="6" fillId="33" borderId="74" xfId="0" applyFont="1" applyFill="1" applyBorder="1" applyAlignment="1" applyProtection="1">
      <alignment/>
      <protection/>
    </xf>
    <xf numFmtId="0" fontId="6" fillId="33" borderId="75" xfId="0" applyFont="1" applyFill="1" applyBorder="1" applyAlignment="1" applyProtection="1">
      <alignment/>
      <protection/>
    </xf>
    <xf numFmtId="0" fontId="6" fillId="33" borderId="52" xfId="0" applyFont="1" applyFill="1" applyBorder="1" applyAlignment="1" applyProtection="1">
      <alignment/>
      <protection/>
    </xf>
    <xf numFmtId="0" fontId="7" fillId="33" borderId="76" xfId="0" applyFont="1" applyFill="1" applyBorder="1" applyAlignment="1" applyProtection="1">
      <alignment/>
      <protection/>
    </xf>
    <xf numFmtId="0" fontId="6" fillId="33" borderId="42" xfId="0" applyFont="1" applyFill="1" applyBorder="1" applyAlignment="1" applyProtection="1">
      <alignment/>
      <protection/>
    </xf>
    <xf numFmtId="0" fontId="6" fillId="33" borderId="43" xfId="0" applyFont="1" applyFill="1" applyBorder="1" applyAlignment="1" applyProtection="1">
      <alignment/>
      <protection/>
    </xf>
    <xf numFmtId="0" fontId="6" fillId="33" borderId="54" xfId="0" applyFont="1" applyFill="1" applyBorder="1" applyAlignment="1" applyProtection="1">
      <alignment/>
      <protection/>
    </xf>
    <xf numFmtId="0" fontId="7" fillId="33" borderId="44" xfId="0" applyFont="1" applyFill="1" applyBorder="1" applyAlignment="1" applyProtection="1">
      <alignment/>
      <protection/>
    </xf>
    <xf numFmtId="171" fontId="25" fillId="39" borderId="41" xfId="47" applyFont="1" applyFill="1" applyBorder="1" applyAlignment="1" applyProtection="1" quotePrefix="1">
      <alignment horizontal="right"/>
      <protection locked="0"/>
    </xf>
    <xf numFmtId="171" fontId="6" fillId="39" borderId="21" xfId="47" applyFont="1" applyFill="1" applyBorder="1" applyAlignment="1" applyProtection="1" quotePrefix="1">
      <alignment/>
      <protection locked="0"/>
    </xf>
    <xf numFmtId="0" fontId="6" fillId="36" borderId="74" xfId="0" applyFont="1" applyFill="1" applyBorder="1" applyAlignment="1" applyProtection="1">
      <alignment vertical="top" wrapText="1"/>
      <protection locked="0"/>
    </xf>
    <xf numFmtId="0" fontId="6" fillId="36" borderId="42" xfId="0" applyFont="1" applyFill="1" applyBorder="1" applyAlignment="1" applyProtection="1">
      <alignment vertical="top" wrapText="1"/>
      <protection locked="0"/>
    </xf>
    <xf numFmtId="0" fontId="6" fillId="36" borderId="46" xfId="0" applyFont="1" applyFill="1" applyBorder="1" applyAlignment="1" applyProtection="1">
      <alignment vertical="top" wrapText="1"/>
      <protection locked="0"/>
    </xf>
    <xf numFmtId="0" fontId="12" fillId="47" borderId="12" xfId="0" applyFont="1" applyFill="1" applyBorder="1" applyAlignment="1" applyProtection="1">
      <alignment horizontal="center" vertical="center"/>
      <protection/>
    </xf>
    <xf numFmtId="0" fontId="12" fillId="47" borderId="12" xfId="0" applyFont="1" applyFill="1" applyBorder="1" applyAlignment="1" applyProtection="1">
      <alignment horizontal="centerContinuous" vertical="center"/>
      <protection/>
    </xf>
    <xf numFmtId="0" fontId="12" fillId="47" borderId="11" xfId="0" applyFont="1" applyFill="1" applyBorder="1" applyAlignment="1" applyProtection="1">
      <alignment horizontal="centerContinuous" vertical="center"/>
      <protection/>
    </xf>
    <xf numFmtId="0" fontId="12" fillId="47" borderId="41" xfId="0" applyFont="1" applyFill="1" applyBorder="1" applyAlignment="1" applyProtection="1">
      <alignment horizontal="center" vertical="center"/>
      <protection/>
    </xf>
    <xf numFmtId="0" fontId="12" fillId="48" borderId="28" xfId="0" applyFont="1" applyFill="1" applyBorder="1" applyAlignment="1" applyProtection="1">
      <alignment horizontal="center"/>
      <protection/>
    </xf>
    <xf numFmtId="171" fontId="12" fillId="48" borderId="28" xfId="0" applyNumberFormat="1" applyFont="1" applyFill="1" applyBorder="1" applyAlignment="1" applyProtection="1">
      <alignment horizontal="center"/>
      <protection/>
    </xf>
    <xf numFmtId="0" fontId="12" fillId="47" borderId="17" xfId="0" applyFont="1" applyFill="1" applyBorder="1" applyAlignment="1" applyProtection="1">
      <alignment horizontal="center" vertical="center"/>
      <protection/>
    </xf>
    <xf numFmtId="0" fontId="12" fillId="47" borderId="17" xfId="0" applyFont="1" applyFill="1" applyBorder="1" applyAlignment="1" applyProtection="1">
      <alignment horizontal="centerContinuous" vertical="center"/>
      <protection/>
    </xf>
    <xf numFmtId="0" fontId="12" fillId="47" borderId="14" xfId="0" applyFont="1" applyFill="1" applyBorder="1" applyAlignment="1" applyProtection="1">
      <alignment horizontal="centerContinuous" vertical="center"/>
      <protection/>
    </xf>
    <xf numFmtId="0" fontId="12" fillId="47" borderId="21" xfId="0" applyFont="1" applyFill="1" applyBorder="1" applyAlignment="1" applyProtection="1">
      <alignment horizontal="center" vertical="center"/>
      <protection/>
    </xf>
    <xf numFmtId="0" fontId="12" fillId="0" borderId="74" xfId="0" applyFont="1" applyFill="1" applyBorder="1" applyAlignment="1" applyProtection="1">
      <alignment horizontal="center"/>
      <protection/>
    </xf>
    <xf numFmtId="171" fontId="12" fillId="0" borderId="74" xfId="0" applyNumberFormat="1" applyFont="1" applyFill="1" applyBorder="1" applyAlignment="1" applyProtection="1">
      <alignment horizontal="center"/>
      <protection/>
    </xf>
    <xf numFmtId="0" fontId="41" fillId="39" borderId="42" xfId="0" applyFont="1" applyFill="1" applyBorder="1" applyAlignment="1" applyProtection="1">
      <alignment horizontal="left"/>
      <protection/>
    </xf>
    <xf numFmtId="171" fontId="6" fillId="39" borderId="45" xfId="0" applyNumberFormat="1" applyFont="1" applyFill="1" applyBorder="1" applyAlignment="1" applyProtection="1">
      <alignment horizontal="right"/>
      <protection/>
    </xf>
    <xf numFmtId="0" fontId="41" fillId="0" borderId="45" xfId="0" applyFont="1" applyFill="1" applyBorder="1" applyAlignment="1" applyProtection="1">
      <alignment horizontal="left"/>
      <protection/>
    </xf>
    <xf numFmtId="0" fontId="41" fillId="0" borderId="57" xfId="0" applyFont="1" applyFill="1" applyBorder="1" applyAlignment="1" applyProtection="1">
      <alignment horizontal="left"/>
      <protection/>
    </xf>
    <xf numFmtId="0" fontId="41" fillId="0" borderId="48" xfId="0" applyFont="1" applyFill="1" applyBorder="1" applyAlignment="1" applyProtection="1">
      <alignment horizontal="left"/>
      <protection/>
    </xf>
    <xf numFmtId="0" fontId="41" fillId="0" borderId="56" xfId="0" applyFont="1" applyFill="1" applyBorder="1" applyAlignment="1" applyProtection="1">
      <alignment horizontal="left"/>
      <protection/>
    </xf>
    <xf numFmtId="171" fontId="6" fillId="0" borderId="45" xfId="47" applyFont="1" applyFill="1" applyBorder="1" applyAlignment="1" applyProtection="1" quotePrefix="1">
      <alignment/>
      <protection locked="0"/>
    </xf>
    <xf numFmtId="0" fontId="12" fillId="48" borderId="45" xfId="0" applyFont="1" applyFill="1" applyBorder="1" applyAlignment="1" applyProtection="1">
      <alignment horizontal="center"/>
      <protection/>
    </xf>
    <xf numFmtId="171" fontId="11" fillId="48" borderId="45" xfId="0" applyNumberFormat="1" applyFont="1" applyFill="1" applyBorder="1" applyAlignment="1" applyProtection="1">
      <alignment horizontal="right"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/>
      <protection/>
    </xf>
    <xf numFmtId="0" fontId="7" fillId="0" borderId="56" xfId="0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/>
      <protection/>
    </xf>
    <xf numFmtId="171" fontId="6" fillId="40" borderId="45" xfId="47" applyFont="1" applyFill="1" applyBorder="1" applyAlignment="1" applyProtection="1" quotePrefix="1">
      <alignment horizontal="right"/>
      <protection/>
    </xf>
    <xf numFmtId="171" fontId="6" fillId="36" borderId="21" xfId="47" applyFont="1" applyFill="1" applyBorder="1" applyAlignment="1" applyProtection="1" quotePrefix="1">
      <alignment horizontal="right"/>
      <protection locked="0"/>
    </xf>
    <xf numFmtId="0" fontId="7" fillId="39" borderId="12" xfId="0" applyFont="1" applyFill="1" applyBorder="1" applyAlignment="1" applyProtection="1">
      <alignment horizontal="left"/>
      <protection/>
    </xf>
    <xf numFmtId="0" fontId="12" fillId="48" borderId="47" xfId="0" applyFont="1" applyFill="1" applyBorder="1" applyAlignment="1" applyProtection="1">
      <alignment/>
      <protection/>
    </xf>
    <xf numFmtId="0" fontId="12" fillId="48" borderId="14" xfId="0" applyFont="1" applyFill="1" applyBorder="1" applyAlignment="1" applyProtection="1">
      <alignment/>
      <protection/>
    </xf>
    <xf numFmtId="0" fontId="12" fillId="48" borderId="34" xfId="0" applyFont="1" applyFill="1" applyBorder="1" applyAlignment="1" applyProtection="1">
      <alignment/>
      <protection/>
    </xf>
    <xf numFmtId="171" fontId="11" fillId="48" borderId="29" xfId="47" applyFont="1" applyFill="1" applyBorder="1" applyAlignment="1" applyProtection="1" quotePrefix="1">
      <alignment horizontal="right"/>
      <protection/>
    </xf>
    <xf numFmtId="171" fontId="11" fillId="48" borderId="47" xfId="47" applyFont="1" applyFill="1" applyBorder="1" applyAlignment="1" applyProtection="1" quotePrefix="1">
      <alignment horizontal="right"/>
      <protection/>
    </xf>
    <xf numFmtId="171" fontId="12" fillId="48" borderId="21" xfId="0" applyNumberFormat="1" applyFont="1" applyFill="1" applyBorder="1" applyAlignment="1" applyProtection="1">
      <alignment/>
      <protection/>
    </xf>
    <xf numFmtId="171" fontId="6" fillId="36" borderId="46" xfId="47" applyFont="1" applyFill="1" applyBorder="1" applyAlignment="1" applyProtection="1" quotePrefix="1">
      <alignment horizontal="right"/>
      <protection/>
    </xf>
    <xf numFmtId="171" fontId="12" fillId="48" borderId="47" xfId="47" applyFont="1" applyFill="1" applyBorder="1" applyAlignment="1" applyProtection="1" quotePrefix="1">
      <alignment horizontal="right"/>
      <protection/>
    </xf>
    <xf numFmtId="171" fontId="12" fillId="48" borderId="21" xfId="47" applyFont="1" applyFill="1" applyBorder="1" applyAlignment="1" applyProtection="1" quotePrefix="1">
      <alignment horizontal="right"/>
      <protection/>
    </xf>
    <xf numFmtId="171" fontId="11" fillId="48" borderId="45" xfId="47" applyFont="1" applyFill="1" applyBorder="1" applyAlignment="1" applyProtection="1" quotePrefix="1">
      <alignment/>
      <protection/>
    </xf>
    <xf numFmtId="171" fontId="26" fillId="0" borderId="0" xfId="0" applyNumberFormat="1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171" fontId="12" fillId="33" borderId="0" xfId="47" applyFont="1" applyFill="1" applyBorder="1" applyAlignment="1" applyProtection="1" quotePrefix="1">
      <alignment horizontal="right"/>
      <protection/>
    </xf>
    <xf numFmtId="171" fontId="26" fillId="33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171" fontId="11" fillId="0" borderId="0" xfId="47" applyFont="1" applyFill="1" applyBorder="1" applyAlignment="1" applyProtection="1" quotePrefix="1">
      <alignment horizontal="right"/>
      <protection/>
    </xf>
    <xf numFmtId="0" fontId="6" fillId="36" borderId="12" xfId="0" applyFont="1" applyFill="1" applyBorder="1" applyAlignment="1" applyProtection="1">
      <alignment horizontal="left" vertical="center"/>
      <protection locked="0"/>
    </xf>
    <xf numFmtId="0" fontId="6" fillId="36" borderId="11" xfId="0" applyFont="1" applyFill="1" applyBorder="1" applyAlignment="1" applyProtection="1">
      <alignment horizontal="left" vertical="center"/>
      <protection locked="0"/>
    </xf>
    <xf numFmtId="0" fontId="8" fillId="36" borderId="12" xfId="0" applyFont="1" applyFill="1" applyBorder="1" applyAlignment="1" applyProtection="1">
      <alignment horizontal="left" vertical="center"/>
      <protection locked="0"/>
    </xf>
    <xf numFmtId="0" fontId="6" fillId="36" borderId="13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6" fillId="41" borderId="49" xfId="0" applyFont="1" applyFill="1" applyBorder="1" applyAlignment="1" applyProtection="1">
      <alignment horizontal="center"/>
      <protection/>
    </xf>
    <xf numFmtId="0" fontId="6" fillId="41" borderId="53" xfId="0" applyFont="1" applyFill="1" applyBorder="1" applyAlignment="1" applyProtection="1">
      <alignment horizontal="center"/>
      <protection/>
    </xf>
    <xf numFmtId="0" fontId="7" fillId="36" borderId="43" xfId="0" applyFont="1" applyFill="1" applyBorder="1" applyAlignment="1" applyProtection="1">
      <alignment horizontal="center"/>
      <protection locked="0"/>
    </xf>
    <xf numFmtId="0" fontId="7" fillId="36" borderId="44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36" borderId="42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36" borderId="74" xfId="0" applyFont="1" applyFill="1" applyBorder="1" applyAlignment="1" applyProtection="1">
      <alignment horizontal="left" vertical="center"/>
      <protection locked="0"/>
    </xf>
    <xf numFmtId="0" fontId="6" fillId="36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horizontal="center" vertical="center"/>
      <protection/>
    </xf>
    <xf numFmtId="0" fontId="6" fillId="41" borderId="43" xfId="0" applyFont="1" applyFill="1" applyBorder="1" applyAlignment="1" applyProtection="1">
      <alignment horizontal="center"/>
      <protection/>
    </xf>
    <xf numFmtId="0" fontId="6" fillId="41" borderId="44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left" vertical="center"/>
      <protection/>
    </xf>
    <xf numFmtId="0" fontId="6" fillId="33" borderId="74" xfId="0" applyFont="1" applyFill="1" applyBorder="1" applyAlignment="1" applyProtection="1">
      <alignment horizontal="left" vertical="center"/>
      <protection/>
    </xf>
    <xf numFmtId="0" fontId="6" fillId="33" borderId="42" xfId="0" applyFont="1" applyFill="1" applyBorder="1" applyAlignment="1" applyProtection="1">
      <alignment horizontal="left" vertical="center"/>
      <protection/>
    </xf>
    <xf numFmtId="0" fontId="6" fillId="36" borderId="12" xfId="0" applyFont="1" applyFill="1" applyBorder="1" applyAlignment="1" applyProtection="1">
      <alignment horizontal="center" vertical="center"/>
      <protection locked="0"/>
    </xf>
    <xf numFmtId="0" fontId="6" fillId="36" borderId="13" xfId="0" applyFont="1" applyFill="1" applyBorder="1" applyAlignment="1" applyProtection="1">
      <alignment horizontal="center" vertical="center"/>
      <protection locked="0"/>
    </xf>
    <xf numFmtId="0" fontId="6" fillId="36" borderId="46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36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4" fontId="6" fillId="36" borderId="21" xfId="0" applyNumberFormat="1" applyFont="1" applyFill="1" applyBorder="1" applyAlignment="1" applyProtection="1">
      <alignment horizontal="right" vertical="center"/>
      <protection locked="0"/>
    </xf>
    <xf numFmtId="10" fontId="4" fillId="0" borderId="21" xfId="0" applyNumberFormat="1" applyFont="1" applyBorder="1" applyAlignment="1" applyProtection="1">
      <alignment horizontal="right" vertical="center"/>
      <protection/>
    </xf>
    <xf numFmtId="4" fontId="6" fillId="0" borderId="21" xfId="0" applyNumberFormat="1" applyFont="1" applyFill="1" applyBorder="1" applyAlignment="1" applyProtection="1">
      <alignment horizontal="right" vertical="center"/>
      <protection/>
    </xf>
    <xf numFmtId="0" fontId="6" fillId="36" borderId="50" xfId="0" applyFont="1" applyFill="1" applyBorder="1" applyAlignment="1" applyProtection="1">
      <alignment horizontal="center" vertical="center"/>
      <protection locked="0"/>
    </xf>
    <xf numFmtId="0" fontId="6" fillId="36" borderId="51" xfId="0" applyFont="1" applyFill="1" applyBorder="1" applyAlignment="1" applyProtection="1">
      <alignment horizontal="center" vertical="center"/>
      <protection locked="0"/>
    </xf>
    <xf numFmtId="0" fontId="6" fillId="36" borderId="77" xfId="0" applyFont="1" applyFill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62" xfId="0" applyFont="1" applyFill="1" applyBorder="1" applyAlignment="1" applyProtection="1">
      <alignment horizontal="left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horizontal="right" vertical="center"/>
      <protection locked="0"/>
    </xf>
    <xf numFmtId="4" fontId="6" fillId="36" borderId="11" xfId="0" applyNumberFormat="1" applyFont="1" applyFill="1" applyBorder="1" applyAlignment="1" applyProtection="1">
      <alignment horizontal="right" vertical="center"/>
      <protection locked="0"/>
    </xf>
    <xf numFmtId="4" fontId="6" fillId="36" borderId="13" xfId="0" applyNumberFormat="1" applyFont="1" applyFill="1" applyBorder="1" applyAlignment="1" applyProtection="1">
      <alignment horizontal="right" vertical="center"/>
      <protection locked="0"/>
    </xf>
    <xf numFmtId="3" fontId="6" fillId="36" borderId="12" xfId="0" applyNumberFormat="1" applyFont="1" applyFill="1" applyBorder="1" applyAlignment="1" applyProtection="1">
      <alignment horizontal="center" vertical="center"/>
      <protection locked="0"/>
    </xf>
    <xf numFmtId="3" fontId="6" fillId="36" borderId="11" xfId="0" applyNumberFormat="1" applyFont="1" applyFill="1" applyBorder="1" applyAlignment="1" applyProtection="1">
      <alignment horizontal="center" vertical="center"/>
      <protection locked="0"/>
    </xf>
    <xf numFmtId="3" fontId="6" fillId="36" borderId="13" xfId="0" applyNumberFormat="1" applyFont="1" applyFill="1" applyBorder="1" applyAlignment="1" applyProtection="1">
      <alignment horizontal="center" vertical="center"/>
      <protection locked="0"/>
    </xf>
    <xf numFmtId="0" fontId="6" fillId="41" borderId="78" xfId="0" applyFont="1" applyFill="1" applyBorder="1" applyAlignment="1" applyProtection="1">
      <alignment horizontal="center"/>
      <protection/>
    </xf>
    <xf numFmtId="0" fontId="6" fillId="41" borderId="79" xfId="0" applyFont="1" applyFill="1" applyBorder="1" applyAlignment="1" applyProtection="1">
      <alignment horizontal="center"/>
      <protection/>
    </xf>
    <xf numFmtId="4" fontId="6" fillId="36" borderId="4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6" fillId="36" borderId="43" xfId="0" applyFont="1" applyFill="1" applyBorder="1" applyAlignment="1" applyProtection="1">
      <alignment horizontal="center"/>
      <protection locked="0"/>
    </xf>
    <xf numFmtId="0" fontId="6" fillId="36" borderId="54" xfId="0" applyFont="1" applyFill="1" applyBorder="1" applyAlignment="1" applyProtection="1">
      <alignment horizontal="center"/>
      <protection locked="0"/>
    </xf>
    <xf numFmtId="0" fontId="6" fillId="36" borderId="44" xfId="0" applyFont="1" applyFill="1" applyBorder="1" applyAlignment="1" applyProtection="1">
      <alignment horizontal="center"/>
      <protection locked="0"/>
    </xf>
    <xf numFmtId="0" fontId="6" fillId="36" borderId="78" xfId="0" applyFont="1" applyFill="1" applyBorder="1" applyAlignment="1" applyProtection="1">
      <alignment horizontal="center"/>
      <protection locked="0"/>
    </xf>
    <xf numFmtId="0" fontId="6" fillId="36" borderId="80" xfId="0" applyFont="1" applyFill="1" applyBorder="1" applyAlignment="1" applyProtection="1">
      <alignment horizontal="center"/>
      <protection locked="0"/>
    </xf>
    <xf numFmtId="0" fontId="6" fillId="36" borderId="79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41" borderId="12" xfId="0" applyFont="1" applyFill="1" applyBorder="1" applyAlignment="1" applyProtection="1">
      <alignment horizontal="center"/>
      <protection/>
    </xf>
    <xf numFmtId="0" fontId="6" fillId="41" borderId="13" xfId="0" applyFont="1" applyFill="1" applyBorder="1" applyAlignment="1" applyProtection="1">
      <alignment horizontal="center"/>
      <protection/>
    </xf>
    <xf numFmtId="0" fontId="6" fillId="36" borderId="75" xfId="0" applyFont="1" applyFill="1" applyBorder="1" applyAlignment="1" applyProtection="1">
      <alignment horizontal="center"/>
      <protection locked="0"/>
    </xf>
    <xf numFmtId="0" fontId="6" fillId="36" borderId="52" xfId="0" applyFont="1" applyFill="1" applyBorder="1" applyAlignment="1" applyProtection="1">
      <alignment horizontal="center"/>
      <protection locked="0"/>
    </xf>
    <xf numFmtId="0" fontId="6" fillId="36" borderId="76" xfId="0" applyFont="1" applyFill="1" applyBorder="1" applyAlignment="1" applyProtection="1">
      <alignment horizontal="center"/>
      <protection locked="0"/>
    </xf>
    <xf numFmtId="49" fontId="7" fillId="36" borderId="12" xfId="0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9" fontId="7" fillId="36" borderId="11" xfId="0" applyNumberFormat="1" applyFont="1" applyFill="1" applyBorder="1" applyAlignment="1" applyProtection="1">
      <alignment horizontal="left"/>
      <protection/>
    </xf>
    <xf numFmtId="49" fontId="7" fillId="36" borderId="13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2" fillId="38" borderId="58" xfId="0" applyFont="1" applyFill="1" applyBorder="1" applyAlignment="1" applyProtection="1">
      <alignment horizontal="center" vertical="center"/>
      <protection/>
    </xf>
    <xf numFmtId="0" fontId="12" fillId="38" borderId="4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12" fillId="38" borderId="81" xfId="0" applyFont="1" applyFill="1" applyBorder="1" applyAlignment="1" applyProtection="1">
      <alignment horizontal="center" vertical="center"/>
      <protection/>
    </xf>
    <xf numFmtId="0" fontId="12" fillId="38" borderId="82" xfId="0" applyFont="1" applyFill="1" applyBorder="1" applyAlignment="1" applyProtection="1">
      <alignment horizontal="center" vertical="center"/>
      <protection/>
    </xf>
    <xf numFmtId="0" fontId="12" fillId="38" borderId="83" xfId="0" applyFont="1" applyFill="1" applyBorder="1" applyAlignment="1" applyProtection="1">
      <alignment horizontal="center" vertical="center"/>
      <protection/>
    </xf>
    <xf numFmtId="0" fontId="12" fillId="38" borderId="19" xfId="0" applyFont="1" applyFill="1" applyBorder="1" applyAlignment="1" applyProtection="1">
      <alignment horizontal="center" vertical="center"/>
      <protection/>
    </xf>
    <xf numFmtId="0" fontId="12" fillId="38" borderId="16" xfId="0" applyFont="1" applyFill="1" applyBorder="1" applyAlignment="1" applyProtection="1">
      <alignment horizontal="center" vertical="center"/>
      <protection/>
    </xf>
    <xf numFmtId="0" fontId="12" fillId="38" borderId="20" xfId="0" applyFont="1" applyFill="1" applyBorder="1" applyAlignment="1" applyProtection="1">
      <alignment horizontal="center" vertical="center"/>
      <protection/>
    </xf>
    <xf numFmtId="0" fontId="12" fillId="38" borderId="10" xfId="0" applyFont="1" applyFill="1" applyBorder="1" applyAlignment="1" applyProtection="1">
      <alignment horizontal="center" vertical="center"/>
      <protection/>
    </xf>
    <xf numFmtId="0" fontId="12" fillId="38" borderId="0" xfId="0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left"/>
      <protection/>
    </xf>
    <xf numFmtId="0" fontId="7" fillId="36" borderId="11" xfId="0" applyFont="1" applyFill="1" applyBorder="1" applyAlignment="1" applyProtection="1">
      <alignment horizontal="left"/>
      <protection/>
    </xf>
    <xf numFmtId="0" fontId="7" fillId="36" borderId="13" xfId="0" applyFont="1" applyFill="1" applyBorder="1" applyAlignment="1" applyProtection="1">
      <alignment horizontal="left"/>
      <protection/>
    </xf>
    <xf numFmtId="0" fontId="7" fillId="36" borderId="11" xfId="0" applyFont="1" applyFill="1" applyBorder="1" applyAlignment="1" applyProtection="1">
      <alignment horizontal="left"/>
      <protection/>
    </xf>
    <xf numFmtId="0" fontId="7" fillId="36" borderId="13" xfId="0" applyFont="1" applyFill="1" applyBorder="1" applyAlignment="1" applyProtection="1">
      <alignment horizontal="left"/>
      <protection/>
    </xf>
    <xf numFmtId="0" fontId="12" fillId="38" borderId="17" xfId="0" applyFont="1" applyFill="1" applyBorder="1" applyAlignment="1" applyProtection="1">
      <alignment horizontal="center" vertical="center"/>
      <protection/>
    </xf>
    <xf numFmtId="0" fontId="12" fillId="38" borderId="18" xfId="0" applyFont="1" applyFill="1" applyBorder="1" applyAlignment="1" applyProtection="1">
      <alignment horizontal="center" vertical="center"/>
      <protection/>
    </xf>
    <xf numFmtId="49" fontId="7" fillId="36" borderId="12" xfId="0" applyNumberFormat="1" applyFont="1" applyFill="1" applyBorder="1" applyAlignment="1" applyProtection="1">
      <alignment horizontal="left" wrapText="1"/>
      <protection/>
    </xf>
    <xf numFmtId="49" fontId="7" fillId="36" borderId="11" xfId="0" applyNumberFormat="1" applyFont="1" applyFill="1" applyBorder="1" applyAlignment="1" applyProtection="1">
      <alignment horizontal="left" wrapText="1"/>
      <protection/>
    </xf>
    <xf numFmtId="49" fontId="7" fillId="36" borderId="13" xfId="0" applyNumberFormat="1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7" fillId="39" borderId="17" xfId="0" applyFont="1" applyFill="1" applyBorder="1" applyAlignment="1" applyProtection="1">
      <alignment horizontal="left"/>
      <protection/>
    </xf>
    <xf numFmtId="0" fontId="7" fillId="39" borderId="14" xfId="0" applyFont="1" applyFill="1" applyBorder="1" applyAlignment="1" applyProtection="1">
      <alignment horizontal="left"/>
      <protection/>
    </xf>
    <xf numFmtId="0" fontId="7" fillId="39" borderId="18" xfId="0" applyFont="1" applyFill="1" applyBorder="1" applyAlignment="1" applyProtection="1">
      <alignment horizontal="left"/>
      <protection/>
    </xf>
    <xf numFmtId="0" fontId="0" fillId="36" borderId="11" xfId="0" applyFont="1" applyFill="1" applyBorder="1" applyAlignment="1" applyProtection="1">
      <alignment horizontal="left"/>
      <protection locked="0"/>
    </xf>
    <xf numFmtId="0" fontId="12" fillId="48" borderId="17" xfId="0" applyFont="1" applyFill="1" applyBorder="1" applyAlignment="1" applyProtection="1">
      <alignment horizontal="left"/>
      <protection/>
    </xf>
    <xf numFmtId="0" fontId="12" fillId="48" borderId="14" xfId="0" applyFont="1" applyFill="1" applyBorder="1" applyAlignment="1" applyProtection="1">
      <alignment horizontal="left"/>
      <protection/>
    </xf>
    <xf numFmtId="0" fontId="12" fillId="48" borderId="18" xfId="0" applyFont="1" applyFill="1" applyBorder="1" applyAlignment="1" applyProtection="1">
      <alignment horizontal="left"/>
      <protection/>
    </xf>
    <xf numFmtId="0" fontId="12" fillId="0" borderId="74" xfId="0" applyFont="1" applyFill="1" applyBorder="1" applyAlignment="1" applyProtection="1">
      <alignment horizontal="center"/>
      <protection/>
    </xf>
    <xf numFmtId="0" fontId="41" fillId="39" borderId="42" xfId="0" applyFont="1" applyFill="1" applyBorder="1" applyAlignment="1" applyProtection="1">
      <alignment horizontal="left"/>
      <protection/>
    </xf>
    <xf numFmtId="0" fontId="12" fillId="48" borderId="43" xfId="0" applyFont="1" applyFill="1" applyBorder="1" applyAlignment="1" applyProtection="1">
      <alignment horizontal="left"/>
      <protection/>
    </xf>
    <xf numFmtId="0" fontId="12" fillId="48" borderId="54" xfId="0" applyFont="1" applyFill="1" applyBorder="1" applyAlignment="1" applyProtection="1">
      <alignment horizontal="left"/>
      <protection/>
    </xf>
    <xf numFmtId="0" fontId="12" fillId="48" borderId="44" xfId="0" applyFont="1" applyFill="1" applyBorder="1" applyAlignment="1" applyProtection="1">
      <alignment horizontal="left"/>
      <protection/>
    </xf>
    <xf numFmtId="0" fontId="26" fillId="38" borderId="17" xfId="0" applyFont="1" applyFill="1" applyBorder="1" applyAlignment="1" applyProtection="1">
      <alignment horizontal="right"/>
      <protection/>
    </xf>
    <xf numFmtId="0" fontId="26" fillId="38" borderId="14" xfId="0" applyFont="1" applyFill="1" applyBorder="1" applyAlignment="1" applyProtection="1">
      <alignment horizontal="right"/>
      <protection/>
    </xf>
    <xf numFmtId="0" fontId="30" fillId="0" borderId="50" xfId="0" applyFont="1" applyFill="1" applyBorder="1" applyAlignment="1" applyProtection="1">
      <alignment horizontal="left"/>
      <protection/>
    </xf>
    <xf numFmtId="0" fontId="30" fillId="0" borderId="51" xfId="0" applyFont="1" applyFill="1" applyBorder="1" applyAlignment="1" applyProtection="1">
      <alignment horizontal="left"/>
      <protection/>
    </xf>
    <xf numFmtId="0" fontId="30" fillId="0" borderId="77" xfId="0" applyFont="1" applyFill="1" applyBorder="1" applyAlignment="1" applyProtection="1">
      <alignment horizontal="left"/>
      <protection/>
    </xf>
    <xf numFmtId="0" fontId="33" fillId="0" borderId="50" xfId="0" applyFont="1" applyFill="1" applyBorder="1" applyAlignment="1" applyProtection="1">
      <alignment horizontal="left"/>
      <protection/>
    </xf>
    <xf numFmtId="0" fontId="33" fillId="0" borderId="51" xfId="0" applyFont="1" applyFill="1" applyBorder="1" applyAlignment="1" applyProtection="1">
      <alignment horizontal="left"/>
      <protection/>
    </xf>
    <xf numFmtId="0" fontId="33" fillId="0" borderId="77" xfId="0" applyFont="1" applyFill="1" applyBorder="1" applyAlignment="1" applyProtection="1">
      <alignment horizontal="left"/>
      <protection/>
    </xf>
    <xf numFmtId="0" fontId="15" fillId="0" borderId="50" xfId="0" applyFont="1" applyFill="1" applyBorder="1" applyAlignment="1" applyProtection="1">
      <alignment horizontal="left"/>
      <protection/>
    </xf>
    <xf numFmtId="0" fontId="15" fillId="0" borderId="51" xfId="0" applyFont="1" applyFill="1" applyBorder="1" applyAlignment="1" applyProtection="1">
      <alignment horizontal="left"/>
      <protection/>
    </xf>
    <xf numFmtId="0" fontId="15" fillId="0" borderId="77" xfId="0" applyFont="1" applyFill="1" applyBorder="1" applyAlignment="1" applyProtection="1">
      <alignment horizontal="left"/>
      <protection/>
    </xf>
    <xf numFmtId="0" fontId="12" fillId="38" borderId="15" xfId="0" applyFont="1" applyFill="1" applyBorder="1" applyAlignment="1" applyProtection="1">
      <alignment horizontal="center" vertical="center"/>
      <protection/>
    </xf>
    <xf numFmtId="0" fontId="12" fillId="38" borderId="11" xfId="0" applyFont="1" applyFill="1" applyBorder="1" applyAlignment="1" applyProtection="1">
      <alignment horizontal="center" vertical="center"/>
      <protection/>
    </xf>
    <xf numFmtId="0" fontId="12" fillId="38" borderId="13" xfId="0" applyFont="1" applyFill="1" applyBorder="1" applyAlignment="1" applyProtection="1">
      <alignment horizontal="center" vertical="center"/>
      <protection/>
    </xf>
    <xf numFmtId="0" fontId="7" fillId="39" borderId="47" xfId="0" applyFont="1" applyFill="1" applyBorder="1" applyAlignment="1" applyProtection="1">
      <alignment horizontal="left"/>
      <protection/>
    </xf>
    <xf numFmtId="0" fontId="7" fillId="39" borderId="34" xfId="0" applyFont="1" applyFill="1" applyBorder="1" applyAlignment="1" applyProtection="1">
      <alignment horizontal="left"/>
      <protection/>
    </xf>
    <xf numFmtId="0" fontId="6" fillId="0" borderId="84" xfId="0" applyFont="1" applyFill="1" applyBorder="1" applyAlignment="1" applyProtection="1">
      <alignment horizontal="left"/>
      <protection/>
    </xf>
    <xf numFmtId="0" fontId="6" fillId="0" borderId="52" xfId="0" applyFont="1" applyFill="1" applyBorder="1" applyAlignment="1" applyProtection="1">
      <alignment horizontal="left"/>
      <protection/>
    </xf>
    <xf numFmtId="0" fontId="6" fillId="0" borderId="31" xfId="0" applyFont="1" applyFill="1" applyBorder="1" applyAlignment="1" applyProtection="1">
      <alignment horizontal="left"/>
      <protection/>
    </xf>
    <xf numFmtId="0" fontId="6" fillId="0" borderId="85" xfId="0" applyFont="1" applyFill="1" applyBorder="1" applyAlignment="1" applyProtection="1">
      <alignment horizontal="left"/>
      <protection/>
    </xf>
    <xf numFmtId="0" fontId="6" fillId="0" borderId="5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left"/>
      <protection/>
    </xf>
    <xf numFmtId="0" fontId="6" fillId="0" borderId="86" xfId="0" applyFont="1" applyFill="1" applyBorder="1" applyAlignment="1" applyProtection="1">
      <alignment horizontal="left"/>
      <protection/>
    </xf>
    <xf numFmtId="0" fontId="6" fillId="0" borderId="80" xfId="0" applyFont="1" applyFill="1" applyBorder="1" applyAlignment="1" applyProtection="1">
      <alignment horizontal="left"/>
      <protection/>
    </xf>
    <xf numFmtId="0" fontId="6" fillId="0" borderId="33" xfId="0" applyFont="1" applyFill="1" applyBorder="1" applyAlignment="1" applyProtection="1">
      <alignment horizontal="left"/>
      <protection/>
    </xf>
    <xf numFmtId="4" fontId="25" fillId="36" borderId="86" xfId="0" applyNumberFormat="1" applyFont="1" applyFill="1" applyBorder="1" applyAlignment="1" applyProtection="1">
      <alignment horizontal="right"/>
      <protection locked="0"/>
    </xf>
    <xf numFmtId="4" fontId="25" fillId="36" borderId="80" xfId="0" applyNumberFormat="1" applyFont="1" applyFill="1" applyBorder="1" applyAlignment="1" applyProtection="1">
      <alignment horizontal="right"/>
      <protection locked="0"/>
    </xf>
    <xf numFmtId="4" fontId="25" fillId="36" borderId="33" xfId="0" applyNumberFormat="1" applyFont="1" applyFill="1" applyBorder="1" applyAlignment="1" applyProtection="1">
      <alignment horizontal="right"/>
      <protection locked="0"/>
    </xf>
    <xf numFmtId="171" fontId="7" fillId="39" borderId="47" xfId="0" applyNumberFormat="1" applyFont="1" applyFill="1" applyBorder="1" applyAlignment="1" applyProtection="1">
      <alignment horizontal="right"/>
      <protection/>
    </xf>
    <xf numFmtId="171" fontId="7" fillId="39" borderId="14" xfId="0" applyNumberFormat="1" applyFont="1" applyFill="1" applyBorder="1" applyAlignment="1" applyProtection="1">
      <alignment horizontal="right"/>
      <protection/>
    </xf>
    <xf numFmtId="171" fontId="7" fillId="39" borderId="34" xfId="0" applyNumberFormat="1" applyFont="1" applyFill="1" applyBorder="1" applyAlignment="1" applyProtection="1">
      <alignment horizontal="right"/>
      <protection/>
    </xf>
    <xf numFmtId="171" fontId="27" fillId="49" borderId="85" xfId="47" applyFont="1" applyFill="1" applyBorder="1" applyAlignment="1" applyProtection="1" quotePrefix="1">
      <alignment horizontal="right"/>
      <protection locked="0"/>
    </xf>
    <xf numFmtId="171" fontId="27" fillId="49" borderId="54" xfId="47" applyFont="1" applyFill="1" applyBorder="1" applyAlignment="1" applyProtection="1" quotePrefix="1">
      <alignment horizontal="right"/>
      <protection locked="0"/>
    </xf>
    <xf numFmtId="171" fontId="27" fillId="49" borderId="32" xfId="47" applyFont="1" applyFill="1" applyBorder="1" applyAlignment="1" applyProtection="1" quotePrefix="1">
      <alignment horizontal="right"/>
      <protection locked="0"/>
    </xf>
    <xf numFmtId="171" fontId="12" fillId="38" borderId="17" xfId="0" applyNumberFormat="1" applyFont="1" applyFill="1" applyBorder="1" applyAlignment="1" applyProtection="1">
      <alignment horizontal="right"/>
      <protection/>
    </xf>
    <xf numFmtId="171" fontId="12" fillId="38" borderId="14" xfId="0" applyNumberFormat="1" applyFont="1" applyFill="1" applyBorder="1" applyAlignment="1" applyProtection="1">
      <alignment horizontal="right"/>
      <protection/>
    </xf>
    <xf numFmtId="171" fontId="12" fillId="38" borderId="18" xfId="0" applyNumberFormat="1" applyFont="1" applyFill="1" applyBorder="1" applyAlignment="1" applyProtection="1">
      <alignment horizontal="right"/>
      <protection/>
    </xf>
    <xf numFmtId="4" fontId="7" fillId="39" borderId="47" xfId="0" applyNumberFormat="1" applyFont="1" applyFill="1" applyBorder="1" applyAlignment="1" applyProtection="1">
      <alignment horizontal="right"/>
      <protection/>
    </xf>
    <xf numFmtId="4" fontId="7" fillId="39" borderId="14" xfId="0" applyNumberFormat="1" applyFont="1" applyFill="1" applyBorder="1" applyAlignment="1" applyProtection="1">
      <alignment horizontal="right"/>
      <protection/>
    </xf>
    <xf numFmtId="4" fontId="7" fillId="39" borderId="34" xfId="0" applyNumberFormat="1" applyFont="1" applyFill="1" applyBorder="1" applyAlignment="1" applyProtection="1">
      <alignment horizontal="right"/>
      <protection/>
    </xf>
    <xf numFmtId="4" fontId="25" fillId="36" borderId="84" xfId="0" applyNumberFormat="1" applyFont="1" applyFill="1" applyBorder="1" applyAlignment="1" applyProtection="1">
      <alignment horizontal="right"/>
      <protection locked="0"/>
    </xf>
    <xf numFmtId="4" fontId="25" fillId="36" borderId="52" xfId="0" applyNumberFormat="1" applyFont="1" applyFill="1" applyBorder="1" applyAlignment="1" applyProtection="1">
      <alignment horizontal="right"/>
      <protection locked="0"/>
    </xf>
    <xf numFmtId="4" fontId="25" fillId="36" borderId="31" xfId="0" applyNumberFormat="1" applyFont="1" applyFill="1" applyBorder="1" applyAlignment="1" applyProtection="1">
      <alignment horizontal="right"/>
      <protection locked="0"/>
    </xf>
    <xf numFmtId="4" fontId="25" fillId="36" borderId="85" xfId="0" applyNumberFormat="1" applyFont="1" applyFill="1" applyBorder="1" applyAlignment="1" applyProtection="1">
      <alignment horizontal="right"/>
      <protection locked="0"/>
    </xf>
    <xf numFmtId="4" fontId="25" fillId="36" borderId="54" xfId="0" applyNumberFormat="1" applyFont="1" applyFill="1" applyBorder="1" applyAlignment="1" applyProtection="1">
      <alignment horizontal="right"/>
      <protection locked="0"/>
    </xf>
    <xf numFmtId="4" fontId="25" fillId="36" borderId="32" xfId="0" applyNumberFormat="1" applyFont="1" applyFill="1" applyBorder="1" applyAlignment="1" applyProtection="1">
      <alignment horizontal="right"/>
      <protection locked="0"/>
    </xf>
    <xf numFmtId="4" fontId="6" fillId="0" borderId="85" xfId="47" applyNumberFormat="1" applyFont="1" applyFill="1" applyBorder="1" applyAlignment="1" applyProtection="1" quotePrefix="1">
      <alignment horizontal="right"/>
      <protection/>
    </xf>
    <xf numFmtId="4" fontId="6" fillId="0" borderId="54" xfId="47" applyNumberFormat="1" applyFont="1" applyFill="1" applyBorder="1" applyAlignment="1" applyProtection="1" quotePrefix="1">
      <alignment horizontal="right"/>
      <protection/>
    </xf>
    <xf numFmtId="4" fontId="6" fillId="0" borderId="32" xfId="47" applyNumberFormat="1" applyFont="1" applyFill="1" applyBorder="1" applyAlignment="1" applyProtection="1" quotePrefix="1">
      <alignment horizontal="right"/>
      <protection/>
    </xf>
    <xf numFmtId="0" fontId="4" fillId="34" borderId="0" xfId="0" applyFont="1" applyFill="1" applyBorder="1" applyAlignment="1" applyProtection="1">
      <alignment horizontal="left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left"/>
      <protection/>
    </xf>
    <xf numFmtId="0" fontId="26" fillId="38" borderId="19" xfId="0" applyFont="1" applyFill="1" applyBorder="1" applyAlignment="1" applyProtection="1">
      <alignment horizontal="center" vertical="center"/>
      <protection/>
    </xf>
    <xf numFmtId="0" fontId="26" fillId="38" borderId="16" xfId="0" applyFont="1" applyFill="1" applyBorder="1" applyAlignment="1" applyProtection="1">
      <alignment horizontal="center" vertical="center"/>
      <protection/>
    </xf>
    <xf numFmtId="0" fontId="26" fillId="38" borderId="20" xfId="0" applyFont="1" applyFill="1" applyBorder="1" applyAlignment="1" applyProtection="1">
      <alignment horizontal="center" vertical="center"/>
      <protection/>
    </xf>
    <xf numFmtId="0" fontId="26" fillId="38" borderId="10" xfId="0" applyFont="1" applyFill="1" applyBorder="1" applyAlignment="1" applyProtection="1">
      <alignment horizontal="center" vertical="center"/>
      <protection/>
    </xf>
    <xf numFmtId="0" fontId="26" fillId="38" borderId="0" xfId="0" applyFont="1" applyFill="1" applyBorder="1" applyAlignment="1" applyProtection="1">
      <alignment horizontal="center" vertical="center"/>
      <protection/>
    </xf>
    <xf numFmtId="0" fontId="26" fillId="38" borderId="15" xfId="0" applyFont="1" applyFill="1" applyBorder="1" applyAlignment="1" applyProtection="1">
      <alignment horizontal="center" vertical="center"/>
      <protection/>
    </xf>
    <xf numFmtId="0" fontId="26" fillId="38" borderId="12" xfId="0" applyFont="1" applyFill="1" applyBorder="1" applyAlignment="1" applyProtection="1">
      <alignment horizontal="center" vertical="center"/>
      <protection/>
    </xf>
    <xf numFmtId="0" fontId="26" fillId="38" borderId="11" xfId="0" applyFont="1" applyFill="1" applyBorder="1" applyAlignment="1" applyProtection="1">
      <alignment horizontal="center" vertical="center"/>
      <protection/>
    </xf>
    <xf numFmtId="0" fontId="26" fillId="38" borderId="13" xfId="0" applyFont="1" applyFill="1" applyBorder="1" applyAlignment="1" applyProtection="1">
      <alignment horizontal="center" vertical="center"/>
      <protection/>
    </xf>
    <xf numFmtId="4" fontId="7" fillId="39" borderId="18" xfId="0" applyNumberFormat="1" applyFont="1" applyFill="1" applyBorder="1" applyAlignment="1" applyProtection="1">
      <alignment horizontal="right"/>
      <protection/>
    </xf>
    <xf numFmtId="4" fontId="6" fillId="0" borderId="84" xfId="0" applyNumberFormat="1" applyFont="1" applyFill="1" applyBorder="1" applyAlignment="1" applyProtection="1">
      <alignment horizontal="right"/>
      <protection/>
    </xf>
    <xf numFmtId="4" fontId="6" fillId="0" borderId="52" xfId="0" applyNumberFormat="1" applyFont="1" applyFill="1" applyBorder="1" applyAlignment="1" applyProtection="1">
      <alignment horizontal="right"/>
      <protection/>
    </xf>
    <xf numFmtId="4" fontId="6" fillId="0" borderId="31" xfId="0" applyNumberFormat="1" applyFont="1" applyFill="1" applyBorder="1" applyAlignment="1" applyProtection="1">
      <alignment horizontal="right"/>
      <protection/>
    </xf>
    <xf numFmtId="4" fontId="6" fillId="0" borderId="85" xfId="0" applyNumberFormat="1" applyFont="1" applyFill="1" applyBorder="1" applyAlignment="1" applyProtection="1">
      <alignment horizontal="right"/>
      <protection/>
    </xf>
    <xf numFmtId="4" fontId="6" fillId="0" borderId="54" xfId="0" applyNumberFormat="1" applyFont="1" applyFill="1" applyBorder="1" applyAlignment="1" applyProtection="1">
      <alignment horizontal="right"/>
      <protection/>
    </xf>
    <xf numFmtId="4" fontId="6" fillId="0" borderId="32" xfId="0" applyNumberFormat="1" applyFont="1" applyFill="1" applyBorder="1" applyAlignment="1" applyProtection="1">
      <alignment horizontal="right"/>
      <protection/>
    </xf>
    <xf numFmtId="4" fontId="6" fillId="0" borderId="86" xfId="0" applyNumberFormat="1" applyFont="1" applyFill="1" applyBorder="1" applyAlignment="1" applyProtection="1">
      <alignment horizontal="right"/>
      <protection/>
    </xf>
    <xf numFmtId="4" fontId="6" fillId="0" borderId="80" xfId="0" applyNumberFormat="1" applyFont="1" applyFill="1" applyBorder="1" applyAlignment="1" applyProtection="1">
      <alignment horizontal="right"/>
      <protection/>
    </xf>
    <xf numFmtId="4" fontId="6" fillId="0" borderId="33" xfId="0" applyNumberFormat="1" applyFont="1" applyFill="1" applyBorder="1" applyAlignment="1" applyProtection="1">
      <alignment horizontal="right"/>
      <protection/>
    </xf>
    <xf numFmtId="171" fontId="7" fillId="39" borderId="18" xfId="0" applyNumberFormat="1" applyFont="1" applyFill="1" applyBorder="1" applyAlignment="1" applyProtection="1">
      <alignment horizontal="right"/>
      <protection/>
    </xf>
    <xf numFmtId="0" fontId="33" fillId="36" borderId="50" xfId="0" applyFont="1" applyFill="1" applyBorder="1" applyAlignment="1" applyProtection="1">
      <alignment horizontal="right"/>
      <protection locked="0"/>
    </xf>
    <xf numFmtId="0" fontId="33" fillId="36" borderId="77" xfId="0" applyFont="1" applyFill="1" applyBorder="1" applyAlignment="1" applyProtection="1">
      <alignment horizontal="right"/>
      <protection locked="0"/>
    </xf>
    <xf numFmtId="0" fontId="0" fillId="49" borderId="85" xfId="0" applyFill="1" applyBorder="1" applyAlignment="1" applyProtection="1">
      <alignment horizontal="center"/>
      <protection/>
    </xf>
    <xf numFmtId="0" fontId="0" fillId="49" borderId="32" xfId="0" applyFill="1" applyBorder="1" applyAlignment="1" applyProtection="1">
      <alignment horizontal="center"/>
      <protection/>
    </xf>
    <xf numFmtId="171" fontId="6" fillId="0" borderId="85" xfId="47" applyFont="1" applyFill="1" applyBorder="1" applyAlignment="1" applyProtection="1" quotePrefix="1">
      <alignment horizontal="right"/>
      <protection/>
    </xf>
    <xf numFmtId="171" fontId="6" fillId="0" borderId="54" xfId="47" applyFont="1" applyFill="1" applyBorder="1" applyAlignment="1" applyProtection="1" quotePrefix="1">
      <alignment horizontal="right"/>
      <protection/>
    </xf>
    <xf numFmtId="171" fontId="6" fillId="0" borderId="32" xfId="47" applyFont="1" applyFill="1" applyBorder="1" applyAlignment="1" applyProtection="1" quotePrefix="1">
      <alignment horizontal="right"/>
      <protection/>
    </xf>
    <xf numFmtId="4" fontId="33" fillId="36" borderId="50" xfId="0" applyNumberFormat="1" applyFont="1" applyFill="1" applyBorder="1" applyAlignment="1" applyProtection="1">
      <alignment horizontal="right"/>
      <protection locked="0"/>
    </xf>
    <xf numFmtId="4" fontId="33" fillId="36" borderId="51" xfId="0" applyNumberFormat="1" applyFont="1" applyFill="1" applyBorder="1" applyAlignment="1" applyProtection="1">
      <alignment horizontal="right"/>
      <protection locked="0"/>
    </xf>
    <xf numFmtId="4" fontId="33" fillId="36" borderId="77" xfId="0" applyNumberFormat="1" applyFont="1" applyFill="1" applyBorder="1" applyAlignment="1" applyProtection="1">
      <alignment horizontal="right"/>
      <protection locked="0"/>
    </xf>
    <xf numFmtId="4" fontId="25" fillId="35" borderId="51" xfId="0" applyNumberFormat="1" applyFont="1" applyFill="1" applyBorder="1" applyAlignment="1" applyProtection="1">
      <alignment horizontal="right"/>
      <protection locked="0"/>
    </xf>
    <xf numFmtId="4" fontId="25" fillId="35" borderId="77" xfId="0" applyNumberFormat="1" applyFont="1" applyFill="1" applyBorder="1" applyAlignment="1" applyProtection="1">
      <alignment horizontal="right"/>
      <protection locked="0"/>
    </xf>
    <xf numFmtId="206" fontId="33" fillId="36" borderId="50" xfId="0" applyNumberFormat="1" applyFont="1" applyFill="1" applyBorder="1" applyAlignment="1" applyProtection="1">
      <alignment horizontal="right"/>
      <protection locked="0"/>
    </xf>
    <xf numFmtId="206" fontId="33" fillId="36" borderId="51" xfId="0" applyNumberFormat="1" applyFont="1" applyFill="1" applyBorder="1" applyAlignment="1" applyProtection="1">
      <alignment horizontal="right"/>
      <protection locked="0"/>
    </xf>
    <xf numFmtId="206" fontId="33" fillId="36" borderId="77" xfId="0" applyNumberFormat="1" applyFont="1" applyFill="1" applyBorder="1" applyAlignment="1" applyProtection="1">
      <alignment horizontal="right"/>
      <protection locked="0"/>
    </xf>
    <xf numFmtId="4" fontId="12" fillId="38" borderId="19" xfId="0" applyNumberFormat="1" applyFont="1" applyFill="1" applyBorder="1" applyAlignment="1" applyProtection="1">
      <alignment horizontal="center" vertical="center"/>
      <protection/>
    </xf>
    <xf numFmtId="4" fontId="12" fillId="38" borderId="16" xfId="0" applyNumberFormat="1" applyFont="1" applyFill="1" applyBorder="1" applyAlignment="1" applyProtection="1">
      <alignment horizontal="center" vertical="center"/>
      <protection/>
    </xf>
    <xf numFmtId="4" fontId="12" fillId="38" borderId="20" xfId="0" applyNumberFormat="1" applyFont="1" applyFill="1" applyBorder="1" applyAlignment="1" applyProtection="1">
      <alignment horizontal="center" vertical="center"/>
      <protection/>
    </xf>
    <xf numFmtId="4" fontId="12" fillId="38" borderId="10" xfId="0" applyNumberFormat="1" applyFont="1" applyFill="1" applyBorder="1" applyAlignment="1" applyProtection="1">
      <alignment horizontal="center" vertical="center"/>
      <protection/>
    </xf>
    <xf numFmtId="4" fontId="12" fillId="38" borderId="0" xfId="0" applyNumberFormat="1" applyFont="1" applyFill="1" applyBorder="1" applyAlignment="1" applyProtection="1">
      <alignment horizontal="center" vertical="center"/>
      <protection/>
    </xf>
    <xf numFmtId="4" fontId="12" fillId="38" borderId="15" xfId="0" applyNumberFormat="1" applyFont="1" applyFill="1" applyBorder="1" applyAlignment="1" applyProtection="1">
      <alignment horizontal="center" vertical="center"/>
      <protection/>
    </xf>
    <xf numFmtId="4" fontId="12" fillId="38" borderId="12" xfId="0" applyNumberFormat="1" applyFont="1" applyFill="1" applyBorder="1" applyAlignment="1" applyProtection="1">
      <alignment horizontal="center" vertical="center"/>
      <protection/>
    </xf>
    <xf numFmtId="4" fontId="12" fillId="38" borderId="11" xfId="0" applyNumberFormat="1" applyFont="1" applyFill="1" applyBorder="1" applyAlignment="1" applyProtection="1">
      <alignment horizontal="center" vertical="center"/>
      <protection/>
    </xf>
    <xf numFmtId="4" fontId="12" fillId="38" borderId="13" xfId="0" applyNumberFormat="1" applyFont="1" applyFill="1" applyBorder="1" applyAlignment="1" applyProtection="1">
      <alignment horizontal="center" vertical="center"/>
      <protection/>
    </xf>
    <xf numFmtId="39" fontId="7" fillId="39" borderId="14" xfId="47" applyNumberFormat="1" applyFont="1" applyFill="1" applyBorder="1" applyAlignment="1" applyProtection="1">
      <alignment horizontal="right"/>
      <protection/>
    </xf>
    <xf numFmtId="39" fontId="7" fillId="39" borderId="18" xfId="47" applyNumberFormat="1" applyFont="1" applyFill="1" applyBorder="1" applyAlignment="1" applyProtection="1">
      <alignment horizontal="right"/>
      <protection/>
    </xf>
    <xf numFmtId="0" fontId="1" fillId="37" borderId="21" xfId="0" applyFont="1" applyFill="1" applyBorder="1" applyAlignment="1" applyProtection="1">
      <alignment horizontal="center" wrapText="1"/>
      <protection/>
    </xf>
    <xf numFmtId="0" fontId="1" fillId="37" borderId="58" xfId="0" applyFont="1" applyFill="1" applyBorder="1" applyAlignment="1" applyProtection="1">
      <alignment/>
      <protection/>
    </xf>
    <xf numFmtId="0" fontId="0" fillId="0" borderId="41" xfId="0" applyBorder="1" applyAlignment="1">
      <alignment/>
    </xf>
    <xf numFmtId="0" fontId="6" fillId="36" borderId="78" xfId="0" applyFont="1" applyFill="1" applyBorder="1" applyAlignment="1" applyProtection="1">
      <alignment horizontal="justify" vertical="top" wrapText="1"/>
      <protection locked="0"/>
    </xf>
    <xf numFmtId="0" fontId="6" fillId="36" borderId="80" xfId="0" applyFont="1" applyFill="1" applyBorder="1" applyAlignment="1" applyProtection="1">
      <alignment horizontal="justify" vertical="top" wrapText="1"/>
      <protection locked="0"/>
    </xf>
    <xf numFmtId="0" fontId="6" fillId="36" borderId="79" xfId="0" applyFont="1" applyFill="1" applyBorder="1" applyAlignment="1" applyProtection="1">
      <alignment horizontal="justify" vertical="top" wrapText="1"/>
      <protection locked="0"/>
    </xf>
    <xf numFmtId="0" fontId="6" fillId="0" borderId="51" xfId="0" applyFont="1" applyFill="1" applyBorder="1" applyAlignment="1" applyProtection="1">
      <alignment horizontal="center" vertical="top" wrapText="1"/>
      <protection locked="0"/>
    </xf>
    <xf numFmtId="0" fontId="6" fillId="36" borderId="0" xfId="0" applyFont="1" applyFill="1" applyBorder="1" applyAlignment="1" applyProtection="1">
      <alignment horizontal="center"/>
      <protection locked="0"/>
    </xf>
    <xf numFmtId="0" fontId="6" fillId="41" borderId="0" xfId="0" applyFont="1" applyFill="1" applyBorder="1" applyAlignment="1" applyProtection="1">
      <alignment horizontal="center"/>
      <protection/>
    </xf>
    <xf numFmtId="0" fontId="7" fillId="36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6" borderId="74" xfId="0" applyFont="1" applyFill="1" applyBorder="1" applyAlignment="1" applyProtection="1">
      <alignment horizontal="center" vertical="top" wrapText="1"/>
      <protection locked="0"/>
    </xf>
    <xf numFmtId="0" fontId="6" fillId="36" borderId="42" xfId="0" applyFont="1" applyFill="1" applyBorder="1" applyAlignment="1" applyProtection="1">
      <alignment horizontal="center" vertical="top" wrapText="1"/>
      <protection locked="0"/>
    </xf>
    <xf numFmtId="0" fontId="6" fillId="36" borderId="46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84" xfId="0" applyFont="1" applyBorder="1" applyAlignment="1" applyProtection="1">
      <alignment horizontal="left"/>
      <protection/>
    </xf>
    <xf numFmtId="0" fontId="6" fillId="0" borderId="52" xfId="0" applyFont="1" applyBorder="1" applyAlignment="1" applyProtection="1">
      <alignment horizontal="left"/>
      <protection/>
    </xf>
    <xf numFmtId="0" fontId="6" fillId="0" borderId="76" xfId="0" applyFont="1" applyBorder="1" applyAlignment="1" applyProtection="1">
      <alignment horizontal="left"/>
      <protection/>
    </xf>
    <xf numFmtId="0" fontId="6" fillId="0" borderId="85" xfId="0" applyFont="1" applyBorder="1" applyAlignment="1" applyProtection="1">
      <alignment horizontal="left"/>
      <protection/>
    </xf>
    <xf numFmtId="0" fontId="6" fillId="0" borderId="54" xfId="0" applyFont="1" applyBorder="1" applyAlignment="1" applyProtection="1">
      <alignment horizontal="left"/>
      <protection/>
    </xf>
    <xf numFmtId="0" fontId="6" fillId="0" borderId="44" xfId="0" applyFont="1" applyBorder="1" applyAlignment="1" applyProtection="1">
      <alignment horizontal="left"/>
      <protection/>
    </xf>
    <xf numFmtId="0" fontId="0" fillId="0" borderId="51" xfId="0" applyBorder="1" applyAlignment="1">
      <alignment horizontal="center"/>
    </xf>
    <xf numFmtId="0" fontId="6" fillId="36" borderId="51" xfId="0" applyFont="1" applyFill="1" applyBorder="1" applyAlignment="1" applyProtection="1">
      <alignment horizontal="center" vertical="top" wrapText="1"/>
      <protection locked="0"/>
    </xf>
    <xf numFmtId="0" fontId="6" fillId="0" borderId="86" xfId="0" applyFont="1" applyBorder="1" applyAlignment="1" applyProtection="1">
      <alignment horizontal="left"/>
      <protection/>
    </xf>
    <xf numFmtId="0" fontId="6" fillId="0" borderId="80" xfId="0" applyFont="1" applyBorder="1" applyAlignment="1" applyProtection="1">
      <alignment horizontal="left"/>
      <protection/>
    </xf>
    <xf numFmtId="0" fontId="6" fillId="0" borderId="79" xfId="0" applyFont="1" applyBorder="1" applyAlignment="1" applyProtection="1">
      <alignment horizontal="left"/>
      <protection/>
    </xf>
    <xf numFmtId="2" fontId="6" fillId="0" borderId="17" xfId="0" applyNumberFormat="1" applyFont="1" applyBorder="1" applyAlignment="1" applyProtection="1">
      <alignment horizontal="center"/>
      <protection/>
    </xf>
    <xf numFmtId="2" fontId="6" fillId="0" borderId="18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36" borderId="0" xfId="0" applyFont="1" applyFill="1" applyBorder="1" applyAlignment="1" applyProtection="1">
      <alignment horizontal="justify" vertical="top" wrapText="1"/>
      <protection locked="0"/>
    </xf>
    <xf numFmtId="0" fontId="0" fillId="0" borderId="67" xfId="0" applyBorder="1" applyAlignment="1">
      <alignment horizontal="left"/>
    </xf>
    <xf numFmtId="0" fontId="1" fillId="0" borderId="71" xfId="0" applyFont="1" applyBorder="1" applyAlignment="1">
      <alignment horizontal="center" vertical="center"/>
    </xf>
    <xf numFmtId="0" fontId="0" fillId="0" borderId="87" xfId="0" applyBorder="1" applyAlignment="1">
      <alignment horizontal="left"/>
    </xf>
    <xf numFmtId="0" fontId="0" fillId="0" borderId="88" xfId="0" applyBorder="1" applyAlignment="1">
      <alignment horizontal="left"/>
    </xf>
    <xf numFmtId="0" fontId="0" fillId="0" borderId="89" xfId="0" applyBorder="1" applyAlignment="1">
      <alignment horizontal="left"/>
    </xf>
    <xf numFmtId="0" fontId="28" fillId="0" borderId="0" xfId="0" applyFont="1" applyAlignment="1">
      <alignment horizontal="righ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"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56"/>
      </font>
      <fill>
        <patternFill>
          <bgColor indexed="43"/>
        </patternFill>
      </fill>
    </dxf>
    <dxf>
      <font>
        <color indexed="56"/>
      </font>
      <fill>
        <patternFill>
          <bgColor indexed="44"/>
        </patternFill>
      </fill>
    </dxf>
    <dxf>
      <font>
        <color indexed="56"/>
      </font>
      <fill>
        <patternFill>
          <bgColor indexed="44"/>
        </patternFill>
      </fill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185</xdr:row>
      <xdr:rowOff>0</xdr:rowOff>
    </xdr:from>
    <xdr:to>
      <xdr:col>33</xdr:col>
      <xdr:colOff>0</xdr:colOff>
      <xdr:row>185</xdr:row>
      <xdr:rowOff>0</xdr:rowOff>
    </xdr:to>
    <xdr:sp>
      <xdr:nvSpPr>
        <xdr:cNvPr id="1" name="Oval 11"/>
        <xdr:cNvSpPr>
          <a:spLocks/>
        </xdr:cNvSpPr>
      </xdr:nvSpPr>
      <xdr:spPr>
        <a:xfrm>
          <a:off x="6172200" y="264128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173</xdr:row>
      <xdr:rowOff>0</xdr:rowOff>
    </xdr:from>
    <xdr:to>
      <xdr:col>31</xdr:col>
      <xdr:colOff>114300</xdr:colOff>
      <xdr:row>173</xdr:row>
      <xdr:rowOff>0</xdr:rowOff>
    </xdr:to>
    <xdr:sp>
      <xdr:nvSpPr>
        <xdr:cNvPr id="2" name="Texto 15"/>
        <xdr:cNvSpPr txBox="1">
          <a:spLocks noChangeArrowheads="1"/>
        </xdr:cNvSpPr>
      </xdr:nvSpPr>
      <xdr:spPr>
        <a:xfrm>
          <a:off x="476250" y="24898350"/>
          <a:ext cx="5429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Com relação ao 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Desempenho Técnico</a:t>
          </a:r>
          <a:r>
            <a: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da Empresa, aí compreendidos os aspectos de cumprimento dos projetos, atendimento às especificações propostas, qualidade da execução dos serviços, cumprimento dos prazos e cronogramas e relacionamento e tempestividade nas solicitações e exigências da Engenharia da CEF.</a:t>
          </a:r>
        </a:p>
      </xdr:txBody>
    </xdr:sp>
    <xdr:clientData/>
  </xdr:twoCellAnchor>
  <xdr:twoCellAnchor>
    <xdr:from>
      <xdr:col>1</xdr:col>
      <xdr:colOff>57150</xdr:colOff>
      <xdr:row>6</xdr:row>
      <xdr:rowOff>123825</xdr:rowOff>
    </xdr:from>
    <xdr:to>
      <xdr:col>7</xdr:col>
      <xdr:colOff>171450</xdr:colOff>
      <xdr:row>8</xdr:row>
      <xdr:rowOff>133350</xdr:rowOff>
    </xdr:to>
    <xdr:pic>
      <xdr:nvPicPr>
        <xdr:cNvPr id="3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257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</xdr:rowOff>
    </xdr:from>
    <xdr:to>
      <xdr:col>2</xdr:col>
      <xdr:colOff>904875</xdr:colOff>
      <xdr:row>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1257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19050</xdr:rowOff>
    </xdr:from>
    <xdr:to>
      <xdr:col>2</xdr:col>
      <xdr:colOff>904875</xdr:colOff>
      <xdr:row>1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1257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75</xdr:row>
      <xdr:rowOff>38100</xdr:rowOff>
    </xdr:from>
    <xdr:to>
      <xdr:col>1</xdr:col>
      <xdr:colOff>381000</xdr:colOff>
      <xdr:row>75</xdr:row>
      <xdr:rowOff>161925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077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</xdr:rowOff>
    </xdr:from>
    <xdr:to>
      <xdr:col>2</xdr:col>
      <xdr:colOff>904875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1257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66</xdr:row>
      <xdr:rowOff>0</xdr:rowOff>
    </xdr:from>
    <xdr:to>
      <xdr:col>1</xdr:col>
      <xdr:colOff>381000</xdr:colOff>
      <xdr:row>66</xdr:row>
      <xdr:rowOff>123825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0125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3</xdr:col>
      <xdr:colOff>38100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952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66675</xdr:rowOff>
    </xdr:from>
    <xdr:to>
      <xdr:col>3</xdr:col>
      <xdr:colOff>114300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AI222"/>
  <sheetViews>
    <sheetView showGridLines="0" tabSelected="1" zoomScale="150" zoomScaleNormal="150" zoomScalePageLayoutView="0" workbookViewId="0" topLeftCell="B145">
      <selection activeCell="B24" sqref="B24:AG24"/>
    </sheetView>
  </sheetViews>
  <sheetFormatPr defaultColWidth="11.421875" defaultRowHeight="12.75"/>
  <cols>
    <col min="1" max="1" width="1.1484375" style="9" customWidth="1"/>
    <col min="2" max="2" width="2.8515625" style="9" customWidth="1"/>
    <col min="3" max="3" width="2.8515625" style="27" customWidth="1"/>
    <col min="4" max="33" width="2.8515625" style="9" customWidth="1"/>
    <col min="34" max="34" width="1.1484375" style="9" customWidth="1"/>
    <col min="35" max="35" width="0.9921875" style="9" customWidth="1"/>
    <col min="36" max="36" width="3.00390625" style="9" customWidth="1"/>
    <col min="37" max="37" width="11.421875" style="9" customWidth="1"/>
    <col min="38" max="38" width="8.140625" style="9" customWidth="1"/>
    <col min="39" max="16384" width="11.421875" style="9" customWidth="1"/>
  </cols>
  <sheetData>
    <row r="1" spans="1:35" s="1" customFormat="1" ht="12.75" hidden="1">
      <c r="A1" s="131">
        <f>IF(O5=0,"ASSINALAR O PROGRAMA DESEJADO","")</f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30">
        <f>IF(X4=0,"ASSINALAR A FONTE DE RECURSOS","")</f>
      </c>
      <c r="W1" s="118"/>
      <c r="X1" s="118"/>
      <c r="Y1" s="119"/>
      <c r="Z1" s="118"/>
      <c r="AA1" s="118"/>
      <c r="AB1" s="118"/>
      <c r="AC1" s="118"/>
      <c r="AD1" s="118"/>
      <c r="AE1" s="118"/>
      <c r="AF1" s="118"/>
      <c r="AG1" s="118"/>
      <c r="AH1" s="120"/>
      <c r="AI1" s="3"/>
    </row>
    <row r="2" spans="1:35" s="1" customFormat="1" ht="12.75" hidden="1">
      <c r="A2" s="121"/>
      <c r="B2" s="97"/>
      <c r="C2" s="132" t="s">
        <v>77</v>
      </c>
      <c r="D2" s="122"/>
      <c r="E2" s="122"/>
      <c r="F2" s="122"/>
      <c r="G2" s="122"/>
      <c r="H2" s="122"/>
      <c r="I2" s="122"/>
      <c r="J2" s="122"/>
      <c r="K2" s="122"/>
      <c r="L2" s="122"/>
      <c r="M2" s="135">
        <f>IF(B2&lt;&gt;"",1,0)</f>
        <v>0</v>
      </c>
      <c r="N2" s="97" t="s">
        <v>75</v>
      </c>
      <c r="O2" s="132" t="s">
        <v>78</v>
      </c>
      <c r="P2" s="119"/>
      <c r="Q2" s="122"/>
      <c r="R2" s="122"/>
      <c r="S2" s="119"/>
      <c r="T2" s="119"/>
      <c r="U2" s="120"/>
      <c r="V2" s="120"/>
      <c r="W2" s="120"/>
      <c r="X2" s="134"/>
      <c r="Y2" s="134">
        <f>IF(Z2&lt;&gt;"",1,0)</f>
        <v>1</v>
      </c>
      <c r="Z2" s="97" t="s">
        <v>75</v>
      </c>
      <c r="AA2" s="133" t="s">
        <v>79</v>
      </c>
      <c r="AB2" s="120"/>
      <c r="AC2" s="134">
        <f>IF(AD2&lt;&gt;"",1,0)</f>
        <v>0</v>
      </c>
      <c r="AD2" s="97"/>
      <c r="AE2" s="133" t="s">
        <v>80</v>
      </c>
      <c r="AF2" s="120"/>
      <c r="AG2" s="135">
        <f>IF(N2&lt;&gt;"",2,0)</f>
        <v>2</v>
      </c>
      <c r="AH2" s="120"/>
      <c r="AI2" s="3"/>
    </row>
    <row r="3" spans="1:35" s="1" customFormat="1" ht="3" customHeight="1" hidden="1">
      <c r="A3" s="121"/>
      <c r="B3" s="123"/>
      <c r="C3" s="132"/>
      <c r="D3" s="122"/>
      <c r="E3" s="122"/>
      <c r="F3" s="122"/>
      <c r="G3" s="122"/>
      <c r="H3" s="122"/>
      <c r="I3" s="122"/>
      <c r="J3" s="122"/>
      <c r="K3" s="122"/>
      <c r="L3" s="122"/>
      <c r="M3" s="135"/>
      <c r="N3" s="122"/>
      <c r="O3" s="132"/>
      <c r="P3" s="119"/>
      <c r="Q3" s="122"/>
      <c r="R3" s="122"/>
      <c r="S3" s="122"/>
      <c r="T3" s="122"/>
      <c r="U3" s="120"/>
      <c r="V3" s="120"/>
      <c r="W3" s="120"/>
      <c r="X3" s="134"/>
      <c r="Y3" s="134"/>
      <c r="Z3" s="123"/>
      <c r="AA3" s="133"/>
      <c r="AB3" s="120"/>
      <c r="AC3" s="134"/>
      <c r="AD3" s="123"/>
      <c r="AE3" s="133"/>
      <c r="AF3" s="120"/>
      <c r="AG3" s="134"/>
      <c r="AH3" s="120"/>
      <c r="AI3" s="3"/>
    </row>
    <row r="4" spans="1:35" s="1" customFormat="1" ht="12.75" hidden="1">
      <c r="A4" s="121"/>
      <c r="B4" s="97"/>
      <c r="C4" s="132" t="s">
        <v>81</v>
      </c>
      <c r="D4" s="122"/>
      <c r="E4" s="122"/>
      <c r="F4" s="122"/>
      <c r="G4" s="122"/>
      <c r="H4" s="122"/>
      <c r="I4" s="122"/>
      <c r="J4" s="122"/>
      <c r="K4" s="122"/>
      <c r="L4" s="122"/>
      <c r="M4" s="135">
        <f>IF(B4&lt;&gt;"",3,0)</f>
        <v>0</v>
      </c>
      <c r="N4" s="97"/>
      <c r="O4" s="132" t="s">
        <v>82</v>
      </c>
      <c r="P4" s="119"/>
      <c r="Q4" s="122"/>
      <c r="R4" s="122"/>
      <c r="S4" s="122"/>
      <c r="T4" s="122"/>
      <c r="U4" s="120"/>
      <c r="V4" s="120"/>
      <c r="W4" s="120"/>
      <c r="X4" s="134">
        <f>Y2+Y4+AC4+AC2</f>
        <v>1</v>
      </c>
      <c r="Y4" s="134">
        <f>IF(Z4&lt;&gt;"",1,0)</f>
        <v>0</v>
      </c>
      <c r="Z4" s="97"/>
      <c r="AA4" s="133" t="str">
        <f>IF(N4&lt;&gt;"","","FAT")</f>
        <v>FAT</v>
      </c>
      <c r="AB4" s="120"/>
      <c r="AC4" s="134">
        <f>IF(AD4&lt;&gt;"",1,0)</f>
        <v>0</v>
      </c>
      <c r="AD4" s="97"/>
      <c r="AE4" s="133" t="str">
        <f>IF(N4&lt;&gt;"","","Outra")</f>
        <v>Outra</v>
      </c>
      <c r="AF4" s="120"/>
      <c r="AG4" s="135">
        <f>IF(N4&lt;&gt;"",4,0)</f>
        <v>0</v>
      </c>
      <c r="AH4" s="134" t="str">
        <f>IF(Z4&lt;&gt;"",AA4,IF(Z2&lt;&gt;"",AA2,IF(AD2&lt;&gt;"",AE2,IF(AD4&lt;&gt;"","",""))))</f>
        <v>FGTS</v>
      </c>
      <c r="AI4" s="99" t="s">
        <v>75</v>
      </c>
    </row>
    <row r="5" spans="1:35" s="1" customFormat="1" ht="3.75" customHeight="1" hidden="1" thickBot="1">
      <c r="A5" s="124"/>
      <c r="B5" s="125"/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36">
        <f>M2+M4</f>
        <v>0</v>
      </c>
      <c r="O5" s="128">
        <f>N5+AG5</f>
        <v>2</v>
      </c>
      <c r="P5" s="127"/>
      <c r="Q5" s="127"/>
      <c r="R5" s="127"/>
      <c r="S5" s="127"/>
      <c r="T5" s="127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>
        <f>AG2+AG4</f>
        <v>2</v>
      </c>
      <c r="AH5" s="129"/>
      <c r="AI5" s="3"/>
    </row>
    <row r="6" ht="12" hidden="1">
      <c r="AI6" s="17"/>
    </row>
    <row r="7" spans="3:35" ht="12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7"/>
    </row>
    <row r="8" spans="10:31" ht="12.75" customHeight="1">
      <c r="J8" s="539" t="s">
        <v>127</v>
      </c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9"/>
      <c r="AA8" s="539"/>
      <c r="AB8" s="539"/>
      <c r="AC8" s="539"/>
      <c r="AD8" s="539"/>
      <c r="AE8" s="539"/>
    </row>
    <row r="9" spans="10:31" ht="12.75" customHeight="1">
      <c r="J9" s="538" t="s">
        <v>262</v>
      </c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8"/>
      <c r="AB9" s="538"/>
      <c r="AC9" s="538"/>
      <c r="AD9" s="538"/>
      <c r="AE9" s="538"/>
    </row>
    <row r="10" ht="6" customHeight="1">
      <c r="J10" s="28"/>
    </row>
    <row r="11" ht="6" customHeight="1"/>
    <row r="12" spans="2:22" ht="12.75">
      <c r="B12" s="284" t="s">
        <v>129</v>
      </c>
      <c r="R12" s="22"/>
      <c r="S12" s="22"/>
      <c r="V12" s="82"/>
    </row>
    <row r="13" spans="2:3" ht="6" customHeight="1">
      <c r="B13" s="27"/>
      <c r="C13" s="9"/>
    </row>
    <row r="14" spans="2:3" ht="12.75" customHeight="1">
      <c r="B14" s="27" t="s">
        <v>24</v>
      </c>
      <c r="C14" s="9"/>
    </row>
    <row r="15" spans="2:3" ht="6" customHeight="1">
      <c r="B15" s="27"/>
      <c r="C15" s="9"/>
    </row>
    <row r="16" spans="2:33" ht="13.5" customHeight="1">
      <c r="B16" s="30" t="s">
        <v>88</v>
      </c>
      <c r="C16" s="9"/>
      <c r="V16" s="22"/>
      <c r="W16" s="20" t="s">
        <v>263</v>
      </c>
      <c r="X16" s="22"/>
      <c r="Y16" s="22"/>
      <c r="Z16" s="22"/>
      <c r="AA16" s="22"/>
      <c r="AB16" s="22"/>
      <c r="AC16" s="22"/>
      <c r="AD16" s="22"/>
      <c r="AE16" s="22"/>
      <c r="AG16" s="32"/>
    </row>
    <row r="17" spans="2:33" ht="13.5" customHeight="1">
      <c r="B17" s="518" t="s">
        <v>371</v>
      </c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21"/>
      <c r="W17" s="518"/>
      <c r="X17" s="519"/>
      <c r="Y17" s="519"/>
      <c r="Z17" s="519"/>
      <c r="AA17" s="519"/>
      <c r="AB17" s="519"/>
      <c r="AC17" s="519"/>
      <c r="AD17" s="519"/>
      <c r="AE17" s="519"/>
      <c r="AF17" s="519"/>
      <c r="AG17" s="521"/>
    </row>
    <row r="18" spans="2:3" ht="6" customHeight="1">
      <c r="B18" s="27"/>
      <c r="C18" s="9"/>
    </row>
    <row r="19" spans="2:24" ht="12.75" customHeight="1">
      <c r="B19" s="103"/>
      <c r="C19" s="400" t="s">
        <v>126</v>
      </c>
      <c r="N19" s="103"/>
      <c r="O19" s="400" t="s">
        <v>277</v>
      </c>
      <c r="W19" s="103"/>
      <c r="X19" s="400" t="s">
        <v>124</v>
      </c>
    </row>
    <row r="20" spans="2:15" ht="6" customHeight="1">
      <c r="B20" s="31"/>
      <c r="C20" s="400"/>
      <c r="N20" s="22"/>
      <c r="O20" s="400"/>
    </row>
    <row r="21" spans="2:24" ht="12.75" customHeight="1">
      <c r="B21" s="103"/>
      <c r="C21" s="400" t="s">
        <v>123</v>
      </c>
      <c r="N21" s="103" t="s">
        <v>388</v>
      </c>
      <c r="O21" s="400" t="s">
        <v>387</v>
      </c>
      <c r="X21" s="401"/>
    </row>
    <row r="22" spans="2:3" ht="6" customHeight="1">
      <c r="B22" s="27"/>
      <c r="C22" s="9"/>
    </row>
    <row r="23" spans="2:33" ht="13.5" customHeight="1">
      <c r="B23" s="30" t="s">
        <v>25</v>
      </c>
      <c r="C23" s="9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G23" s="32"/>
    </row>
    <row r="24" spans="2:33" ht="13.5" customHeight="1">
      <c r="B24" s="518"/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  <c r="T24" s="519"/>
      <c r="U24" s="519"/>
      <c r="V24" s="519"/>
      <c r="W24" s="519"/>
      <c r="X24" s="519"/>
      <c r="Y24" s="519"/>
      <c r="Z24" s="519"/>
      <c r="AA24" s="519"/>
      <c r="AB24" s="519"/>
      <c r="AC24" s="519"/>
      <c r="AD24" s="519"/>
      <c r="AE24" s="519"/>
      <c r="AF24" s="519"/>
      <c r="AG24" s="521"/>
    </row>
    <row r="25" spans="2:3" ht="5.25" customHeight="1">
      <c r="B25" s="27"/>
      <c r="C25" s="9"/>
    </row>
    <row r="26" spans="2:33" ht="13.5" customHeight="1">
      <c r="B26" s="30" t="s">
        <v>26</v>
      </c>
      <c r="C26" s="22"/>
      <c r="D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0" t="s">
        <v>27</v>
      </c>
      <c r="X26" s="22"/>
      <c r="Y26" s="22"/>
      <c r="Z26" s="22"/>
      <c r="AA26" s="22"/>
      <c r="AB26" s="22"/>
      <c r="AC26" s="22"/>
      <c r="AD26" s="22"/>
      <c r="AE26" s="22"/>
      <c r="AG26" s="32"/>
    </row>
    <row r="27" spans="2:33" ht="13.5" customHeight="1">
      <c r="B27" s="518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21"/>
      <c r="W27" s="518"/>
      <c r="X27" s="519"/>
      <c r="Y27" s="519"/>
      <c r="Z27" s="519"/>
      <c r="AA27" s="519"/>
      <c r="AB27" s="519"/>
      <c r="AC27" s="519"/>
      <c r="AD27" s="519"/>
      <c r="AE27" s="519"/>
      <c r="AF27" s="519"/>
      <c r="AG27" s="521"/>
    </row>
    <row r="28" spans="2:3" ht="7.5" customHeight="1">
      <c r="B28" s="27"/>
      <c r="C28" s="9"/>
    </row>
    <row r="29" spans="2:33" ht="13.5" customHeight="1">
      <c r="B29" s="30" t="s">
        <v>31</v>
      </c>
      <c r="C29" s="9"/>
      <c r="L29" s="20" t="s">
        <v>30</v>
      </c>
      <c r="W29" s="20" t="s">
        <v>28</v>
      </c>
      <c r="AA29" s="20" t="s">
        <v>29</v>
      </c>
      <c r="AG29" s="32"/>
    </row>
    <row r="30" spans="2:33" ht="13.5" customHeight="1">
      <c r="B30" s="518"/>
      <c r="C30" s="519"/>
      <c r="D30" s="519"/>
      <c r="E30" s="519"/>
      <c r="F30" s="519"/>
      <c r="G30" s="519"/>
      <c r="H30" s="519"/>
      <c r="I30" s="519"/>
      <c r="J30" s="519"/>
      <c r="K30" s="521"/>
      <c r="L30" s="518"/>
      <c r="M30" s="519"/>
      <c r="N30" s="519"/>
      <c r="O30" s="519"/>
      <c r="P30" s="519"/>
      <c r="Q30" s="519"/>
      <c r="R30" s="519"/>
      <c r="S30" s="519"/>
      <c r="T30" s="519"/>
      <c r="U30" s="519"/>
      <c r="V30" s="521"/>
      <c r="W30" s="518"/>
      <c r="X30" s="519"/>
      <c r="Y30" s="519"/>
      <c r="Z30" s="521"/>
      <c r="AA30" s="518"/>
      <c r="AB30" s="519"/>
      <c r="AC30" s="519"/>
      <c r="AD30" s="519"/>
      <c r="AE30" s="519"/>
      <c r="AF30" s="519"/>
      <c r="AG30" s="521"/>
    </row>
    <row r="31" spans="2:3" ht="4.5" customHeight="1">
      <c r="B31" s="27"/>
      <c r="C31" s="9"/>
    </row>
    <row r="32" spans="2:33" ht="13.5" customHeight="1">
      <c r="B32" s="30" t="s">
        <v>271</v>
      </c>
      <c r="C32" s="22"/>
      <c r="S32" s="22"/>
      <c r="T32" s="22"/>
      <c r="U32" s="22"/>
      <c r="V32" s="22"/>
      <c r="W32" s="20" t="s">
        <v>32</v>
      </c>
      <c r="X32" s="22"/>
      <c r="Y32" s="22"/>
      <c r="Z32" s="22"/>
      <c r="AA32" s="22"/>
      <c r="AB32" s="22"/>
      <c r="AC32" s="22"/>
      <c r="AD32" s="22"/>
      <c r="AE32" s="22"/>
      <c r="AG32" s="32"/>
    </row>
    <row r="33" spans="2:33" ht="13.5" customHeight="1">
      <c r="B33" s="520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519"/>
      <c r="U33" s="519"/>
      <c r="V33" s="521"/>
      <c r="W33" s="518"/>
      <c r="X33" s="519"/>
      <c r="Y33" s="519"/>
      <c r="Z33" s="519"/>
      <c r="AA33" s="519"/>
      <c r="AB33" s="519"/>
      <c r="AC33" s="519"/>
      <c r="AD33" s="519"/>
      <c r="AE33" s="519"/>
      <c r="AF33" s="519"/>
      <c r="AG33" s="521"/>
    </row>
    <row r="34" spans="2:3" ht="3.75" customHeight="1">
      <c r="B34" s="27"/>
      <c r="C34" s="9"/>
    </row>
    <row r="35" spans="2:33" ht="13.5" customHeight="1">
      <c r="B35" s="20" t="s">
        <v>35</v>
      </c>
      <c r="C35"/>
      <c r="D35" s="31"/>
      <c r="E35" s="33"/>
      <c r="J35" s="22"/>
      <c r="K35" s="33"/>
      <c r="L35" s="103"/>
      <c r="M35" s="31" t="s">
        <v>37</v>
      </c>
      <c r="S35" s="22"/>
      <c r="T35" s="22"/>
      <c r="U35" s="22"/>
      <c r="V35" s="22"/>
      <c r="W35" s="20" t="s">
        <v>32</v>
      </c>
      <c r="X35" s="22"/>
      <c r="Y35" s="22"/>
      <c r="Z35" s="22"/>
      <c r="AA35" s="22"/>
      <c r="AB35" s="22"/>
      <c r="AC35" s="22"/>
      <c r="AD35" s="22"/>
      <c r="AE35" s="22"/>
      <c r="AG35" s="32"/>
    </row>
    <row r="36" spans="2:33" ht="6" customHeight="1">
      <c r="B36" s="30"/>
      <c r="C36" s="33"/>
      <c r="E36" s="33"/>
      <c r="J36" s="22"/>
      <c r="K36" s="33"/>
      <c r="M36" s="33"/>
      <c r="S36" s="22"/>
      <c r="T36" s="22"/>
      <c r="U36" s="22"/>
      <c r="V36" s="22"/>
      <c r="W36" s="20"/>
      <c r="X36" s="22"/>
      <c r="Y36" s="22"/>
      <c r="Z36" s="22"/>
      <c r="AA36" s="22"/>
      <c r="AB36" s="22"/>
      <c r="AC36" s="22"/>
      <c r="AD36" s="22"/>
      <c r="AE36" s="22"/>
      <c r="AG36" s="32"/>
    </row>
    <row r="37" spans="2:33" ht="13.5" customHeight="1">
      <c r="B37" s="518"/>
      <c r="C37" s="519"/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21"/>
      <c r="W37" s="518"/>
      <c r="X37" s="519"/>
      <c r="Y37" s="519"/>
      <c r="Z37" s="519"/>
      <c r="AA37" s="519"/>
      <c r="AB37" s="519"/>
      <c r="AC37" s="519"/>
      <c r="AD37" s="519"/>
      <c r="AE37" s="519"/>
      <c r="AF37" s="519"/>
      <c r="AG37" s="521"/>
    </row>
    <row r="38" spans="2:3" ht="3.75" customHeight="1">
      <c r="B38" s="27"/>
      <c r="C38" s="9"/>
    </row>
    <row r="39" spans="2:33" ht="13.5" customHeight="1">
      <c r="B39" s="30" t="s">
        <v>122</v>
      </c>
      <c r="C39" s="22"/>
      <c r="S39" s="22"/>
      <c r="T39" s="22"/>
      <c r="U39" s="22"/>
      <c r="V39" s="22"/>
      <c r="W39" s="20" t="s">
        <v>33</v>
      </c>
      <c r="X39" s="22"/>
      <c r="Y39" s="22"/>
      <c r="Z39" s="22"/>
      <c r="AA39" s="20" t="s">
        <v>34</v>
      </c>
      <c r="AB39" s="22"/>
      <c r="AC39" s="22"/>
      <c r="AD39" s="22"/>
      <c r="AE39" s="22"/>
      <c r="AG39" s="32"/>
    </row>
    <row r="40" spans="2:33" ht="13.5" customHeight="1">
      <c r="B40" s="518"/>
      <c r="C40" s="519"/>
      <c r="D40" s="519"/>
      <c r="E40" s="519"/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P40" s="519"/>
      <c r="Q40" s="519"/>
      <c r="R40" s="519"/>
      <c r="S40" s="519"/>
      <c r="T40" s="101"/>
      <c r="U40" s="101"/>
      <c r="V40" s="100"/>
      <c r="W40" s="102"/>
      <c r="X40" s="101"/>
      <c r="Y40" s="101"/>
      <c r="Z40" s="101"/>
      <c r="AA40" s="102"/>
      <c r="AB40" s="101"/>
      <c r="AC40" s="101"/>
      <c r="AD40" s="101"/>
      <c r="AE40" s="101"/>
      <c r="AF40" s="101"/>
      <c r="AG40" s="100"/>
    </row>
    <row r="41" spans="2:33" ht="6" customHeight="1">
      <c r="B41" s="22"/>
      <c r="C41" s="3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7:33" ht="6" customHeight="1">
      <c r="Q42" s="22"/>
      <c r="R42" s="22"/>
      <c r="S42" s="22"/>
      <c r="T42" s="139"/>
      <c r="U42" s="139"/>
      <c r="V42" s="139"/>
      <c r="W42" s="139"/>
      <c r="X42" s="139"/>
      <c r="Y42" s="139"/>
      <c r="Z42" s="139"/>
      <c r="AA42" s="14"/>
      <c r="AB42" s="233"/>
      <c r="AC42" s="17"/>
      <c r="AD42" s="14"/>
      <c r="AE42" s="233"/>
      <c r="AF42" s="17"/>
      <c r="AG42" s="22"/>
    </row>
    <row r="43" spans="2:33" ht="12.75" customHeight="1">
      <c r="B43" s="283" t="s">
        <v>128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2:33" ht="6" customHeight="1">
      <c r="B44" s="22"/>
      <c r="C44" s="34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s="1" customFormat="1" ht="12.75" customHeight="1">
      <c r="A45" s="2"/>
      <c r="B45" s="234" t="s">
        <v>130</v>
      </c>
      <c r="C45" s="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G45" s="235"/>
    </row>
    <row r="46" spans="1:34" s="1" customFormat="1" ht="12.75" customHeight="1">
      <c r="A46" s="2"/>
      <c r="B46" s="234"/>
      <c r="C46" s="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6"/>
      <c r="W46" s="11"/>
      <c r="X46" s="235"/>
      <c r="Y46" s="522" t="s">
        <v>131</v>
      </c>
      <c r="Z46" s="523"/>
      <c r="AA46" s="523"/>
      <c r="AB46" s="524"/>
      <c r="AC46" s="542" t="s">
        <v>132</v>
      </c>
      <c r="AD46" s="543"/>
      <c r="AE46" s="543"/>
      <c r="AF46" s="543"/>
      <c r="AG46" s="544"/>
      <c r="AH46" s="2"/>
    </row>
    <row r="47" spans="1:34" s="1" customFormat="1" ht="12.75">
      <c r="A47" s="2"/>
      <c r="B47" s="6" t="s">
        <v>133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2"/>
      <c r="P47" s="2"/>
      <c r="Q47" s="2"/>
      <c r="R47" s="2"/>
      <c r="S47" s="2"/>
      <c r="T47" s="2"/>
      <c r="U47" s="235"/>
      <c r="V47" s="236" t="s">
        <v>134</v>
      </c>
      <c r="W47" s="236"/>
      <c r="X47" s="236"/>
      <c r="Y47" s="522" t="s">
        <v>135</v>
      </c>
      <c r="Z47" s="523"/>
      <c r="AA47" s="523"/>
      <c r="AB47" s="524"/>
      <c r="AC47" s="542" t="s">
        <v>143</v>
      </c>
      <c r="AD47" s="543"/>
      <c r="AE47" s="543"/>
      <c r="AF47" s="543"/>
      <c r="AG47" s="544"/>
      <c r="AH47" s="2"/>
    </row>
    <row r="48" spans="1:34" s="1" customFormat="1" ht="12.75">
      <c r="A48" s="2"/>
      <c r="B48" s="1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237"/>
      <c r="P48" s="237"/>
      <c r="Q48" s="237"/>
      <c r="R48" s="237"/>
      <c r="S48" s="237"/>
      <c r="T48" s="237"/>
      <c r="U48" s="13"/>
      <c r="V48" s="238" t="s">
        <v>136</v>
      </c>
      <c r="W48" s="238"/>
      <c r="X48" s="238"/>
      <c r="Y48" s="545" t="s">
        <v>54</v>
      </c>
      <c r="Z48" s="546"/>
      <c r="AA48" s="547" t="s">
        <v>55</v>
      </c>
      <c r="AB48" s="548"/>
      <c r="AC48" s="239" t="s">
        <v>144</v>
      </c>
      <c r="AD48" s="238"/>
      <c r="AE48" s="238"/>
      <c r="AF48" s="239"/>
      <c r="AG48" s="240"/>
      <c r="AH48" s="2"/>
    </row>
    <row r="49" spans="1:34" s="1" customFormat="1" ht="12.75">
      <c r="A49" s="2"/>
      <c r="B49" s="241" t="s">
        <v>137</v>
      </c>
      <c r="C49" s="242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4"/>
      <c r="T49" s="243"/>
      <c r="U49" s="245"/>
      <c r="V49" s="603"/>
      <c r="W49" s="604"/>
      <c r="X49" s="605"/>
      <c r="Y49" s="525"/>
      <c r="Z49" s="526"/>
      <c r="AA49" s="525"/>
      <c r="AB49" s="526"/>
      <c r="AC49" s="246"/>
      <c r="AD49" s="247"/>
      <c r="AE49" s="248"/>
      <c r="AF49" s="249"/>
      <c r="AG49" s="250"/>
      <c r="AH49" s="2"/>
    </row>
    <row r="50" spans="1:34" s="1" customFormat="1" ht="12.75">
      <c r="A50" s="2"/>
      <c r="B50" s="241" t="s">
        <v>138</v>
      </c>
      <c r="C50" s="242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51"/>
      <c r="V50" s="592"/>
      <c r="W50" s="593"/>
      <c r="X50" s="594"/>
      <c r="Y50" s="527"/>
      <c r="Z50" s="528"/>
      <c r="AA50" s="527"/>
      <c r="AB50" s="528"/>
      <c r="AC50" s="252"/>
      <c r="AD50" s="253"/>
      <c r="AE50" s="254"/>
      <c r="AF50" s="255"/>
      <c r="AG50" s="256"/>
      <c r="AH50" s="2"/>
    </row>
    <row r="51" spans="1:34" s="1" customFormat="1" ht="12.75" customHeight="1">
      <c r="A51" s="2"/>
      <c r="B51" s="241" t="s">
        <v>123</v>
      </c>
      <c r="C51" s="242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51"/>
      <c r="V51" s="592"/>
      <c r="W51" s="593"/>
      <c r="X51" s="594"/>
      <c r="Y51" s="527"/>
      <c r="Z51" s="528"/>
      <c r="AA51" s="527"/>
      <c r="AB51" s="528"/>
      <c r="AC51" s="252"/>
      <c r="AD51" s="253"/>
      <c r="AE51" s="254"/>
      <c r="AF51" s="255"/>
      <c r="AG51" s="256"/>
      <c r="AH51" s="2"/>
    </row>
    <row r="52" spans="1:34" s="1" customFormat="1" ht="12.75">
      <c r="A52" s="2"/>
      <c r="B52" s="241" t="s">
        <v>279</v>
      </c>
      <c r="C52" s="242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51"/>
      <c r="V52" s="592"/>
      <c r="W52" s="593"/>
      <c r="X52" s="594"/>
      <c r="Y52" s="540"/>
      <c r="Z52" s="541"/>
      <c r="AA52" s="540"/>
      <c r="AB52" s="541"/>
      <c r="AC52" s="257"/>
      <c r="AD52" s="258"/>
      <c r="AE52" s="259"/>
      <c r="AF52" s="260"/>
      <c r="AG52" s="261"/>
      <c r="AH52" s="2"/>
    </row>
    <row r="53" spans="1:34" s="1" customFormat="1" ht="12.75">
      <c r="A53" s="2"/>
      <c r="B53" s="241" t="s">
        <v>139</v>
      </c>
      <c r="C53" s="242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51"/>
      <c r="V53" s="592"/>
      <c r="W53" s="593"/>
      <c r="X53" s="594"/>
      <c r="Y53" s="588"/>
      <c r="Z53" s="589"/>
      <c r="AA53" s="540"/>
      <c r="AB53" s="541"/>
      <c r="AC53" s="257"/>
      <c r="AD53" s="258"/>
      <c r="AE53" s="259"/>
      <c r="AF53" s="260"/>
      <c r="AG53" s="261"/>
      <c r="AH53" s="2"/>
    </row>
    <row r="54" spans="1:34" s="1" customFormat="1" ht="12.75" hidden="1">
      <c r="A54" s="2"/>
      <c r="B54" s="6" t="s">
        <v>140</v>
      </c>
      <c r="C54" s="26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263"/>
      <c r="V54" s="595"/>
      <c r="W54" s="596"/>
      <c r="X54" s="597"/>
      <c r="Y54" s="601"/>
      <c r="Z54" s="602"/>
      <c r="AA54" s="588"/>
      <c r="AB54" s="589"/>
      <c r="AC54" s="264"/>
      <c r="AD54" s="265"/>
      <c r="AE54" s="266"/>
      <c r="AF54" s="267"/>
      <c r="AG54" s="268"/>
      <c r="AH54" s="2"/>
    </row>
    <row r="55" spans="1:34" s="1" customFormat="1" ht="12.75">
      <c r="A55" s="2"/>
      <c r="B55" s="269" t="s">
        <v>141</v>
      </c>
      <c r="C55" s="270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271"/>
      <c r="V55" s="598">
        <f>SUM(V49:X54)</f>
        <v>0</v>
      </c>
      <c r="W55" s="599"/>
      <c r="X55" s="600"/>
      <c r="Y55" s="272"/>
      <c r="Z55" s="278"/>
      <c r="AA55" s="273"/>
      <c r="AB55" s="273"/>
      <c r="AC55" s="273"/>
      <c r="AD55" s="274"/>
      <c r="AE55" s="275"/>
      <c r="AF55" s="276"/>
      <c r="AG55" s="277"/>
      <c r="AH55" s="2"/>
    </row>
    <row r="56" spans="2:34" ht="12.75" customHeight="1">
      <c r="B56" s="402" t="s">
        <v>278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2:33" s="40" customFormat="1" ht="12.75" customHeight="1">
      <c r="B57" s="37" t="s">
        <v>142</v>
      </c>
      <c r="C57" s="3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39"/>
    </row>
    <row r="58" spans="2:33" s="80" customFormat="1" ht="12.75" customHeight="1">
      <c r="B58" s="226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8"/>
    </row>
    <row r="59" spans="2:33" s="80" customFormat="1" ht="12.75" customHeight="1">
      <c r="B59" s="226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8"/>
    </row>
    <row r="60" spans="2:33" s="80" customFormat="1" ht="12.75" customHeight="1">
      <c r="B60" s="226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8"/>
    </row>
    <row r="61" spans="2:33" s="80" customFormat="1" ht="12.75" customHeight="1">
      <c r="B61" s="226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8"/>
    </row>
    <row r="62" spans="2:33" s="80" customFormat="1" ht="12.75" customHeight="1">
      <c r="B62" s="226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8"/>
    </row>
    <row r="63" spans="2:33" s="80" customFormat="1" ht="12.75" customHeight="1">
      <c r="B63" s="226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8"/>
    </row>
    <row r="64" spans="2:33" s="80" customFormat="1" ht="12.75" customHeight="1">
      <c r="B64" s="226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8"/>
    </row>
    <row r="65" spans="2:33" s="80" customFormat="1" ht="12.75" customHeight="1">
      <c r="B65" s="226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8"/>
    </row>
    <row r="66" spans="2:33" s="80" customFormat="1" ht="12.75" customHeight="1">
      <c r="B66" s="229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1"/>
    </row>
    <row r="67" spans="2:33" s="80" customFormat="1" ht="12" customHeight="1">
      <c r="B67" s="42"/>
      <c r="C67" s="83"/>
      <c r="D67" s="51"/>
      <c r="E67" s="84"/>
      <c r="F67" s="85"/>
      <c r="G67" s="85"/>
      <c r="H67" s="85"/>
      <c r="I67" s="85"/>
      <c r="J67" s="85"/>
      <c r="K67" s="85"/>
      <c r="L67" s="85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42"/>
    </row>
    <row r="68" spans="2:33" s="80" customFormat="1" ht="15" customHeight="1">
      <c r="B68" s="30" t="s">
        <v>145</v>
      </c>
      <c r="C68" s="3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81"/>
    </row>
    <row r="69" spans="2:33" s="80" customFormat="1" ht="12.75" customHeight="1">
      <c r="B69" s="26"/>
      <c r="C69" s="24" t="s">
        <v>146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81"/>
    </row>
    <row r="70" spans="2:33" s="80" customFormat="1" ht="12.75" customHeight="1">
      <c r="B70" s="226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8"/>
    </row>
    <row r="71" spans="2:33" s="80" customFormat="1" ht="12.75" customHeight="1">
      <c r="B71" s="226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8"/>
    </row>
    <row r="72" spans="2:33" s="80" customFormat="1" ht="12.75" customHeight="1">
      <c r="B72" s="226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8"/>
    </row>
    <row r="73" spans="2:33" s="80" customFormat="1" ht="12.75" customHeight="1">
      <c r="B73" s="226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8"/>
    </row>
    <row r="74" spans="2:33" s="80" customFormat="1" ht="12.75" customHeight="1">
      <c r="B74" s="226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8"/>
    </row>
    <row r="75" spans="2:33" s="80" customFormat="1" ht="12.75" customHeight="1">
      <c r="B75" s="226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8"/>
    </row>
    <row r="76" spans="2:33" s="80" customFormat="1" ht="12.75" customHeight="1">
      <c r="B76" s="226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8"/>
    </row>
    <row r="77" spans="2:33" s="80" customFormat="1" ht="12.75" customHeight="1">
      <c r="B77" s="229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1"/>
    </row>
    <row r="78" spans="2:33" s="80" customFormat="1" ht="12.75" customHeight="1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</row>
    <row r="79" spans="2:33" s="80" customFormat="1" ht="15" customHeight="1">
      <c r="B79" s="30" t="s">
        <v>147</v>
      </c>
      <c r="C79" s="3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81"/>
    </row>
    <row r="80" spans="2:33" s="80" customFormat="1" ht="12.75" customHeight="1">
      <c r="B80" s="26"/>
      <c r="C80" s="24" t="s">
        <v>146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81"/>
    </row>
    <row r="81" spans="2:33" s="80" customFormat="1" ht="12.75" customHeight="1">
      <c r="B81" s="226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8"/>
    </row>
    <row r="82" spans="2:33" s="80" customFormat="1" ht="12.75" customHeight="1">
      <c r="B82" s="226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8"/>
    </row>
    <row r="83" spans="2:33" s="80" customFormat="1" ht="12.75" customHeight="1">
      <c r="B83" s="226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8"/>
    </row>
    <row r="84" spans="2:33" s="80" customFormat="1" ht="12.75" customHeight="1">
      <c r="B84" s="226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8"/>
    </row>
    <row r="85" spans="2:33" s="80" customFormat="1" ht="12.75" customHeight="1">
      <c r="B85" s="226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8"/>
    </row>
    <row r="86" spans="2:33" s="80" customFormat="1" ht="12.75" customHeight="1">
      <c r="B86" s="226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8"/>
    </row>
    <row r="87" spans="2:33" s="80" customFormat="1" ht="12.75" customHeight="1">
      <c r="B87" s="226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8"/>
    </row>
    <row r="88" spans="2:33" s="80" customFormat="1" ht="12.75" customHeight="1">
      <c r="B88" s="229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1"/>
    </row>
    <row r="89" spans="2:33" s="80" customFormat="1" ht="12" customHeight="1">
      <c r="B89" s="36"/>
      <c r="C89" s="24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36"/>
    </row>
    <row r="90" spans="2:33" s="80" customFormat="1" ht="12.75" customHeight="1">
      <c r="B90" s="34" t="s">
        <v>36</v>
      </c>
      <c r="C90" s="3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36"/>
    </row>
    <row r="91" spans="2:33" s="80" customFormat="1" ht="6" customHeight="1">
      <c r="B91" s="34"/>
      <c r="C91" s="3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36"/>
    </row>
    <row r="92" spans="2:33" s="80" customFormat="1" ht="12.75" customHeight="1">
      <c r="B92" s="36"/>
      <c r="C92" s="38"/>
      <c r="D92" s="17"/>
      <c r="E92" s="17"/>
      <c r="F92" s="17"/>
      <c r="G92" s="17"/>
      <c r="H92" s="17"/>
      <c r="I92" s="17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36"/>
    </row>
    <row r="93" spans="2:33" ht="12" customHeight="1">
      <c r="B93" s="20" t="s">
        <v>39</v>
      </c>
      <c r="C93" s="15"/>
      <c r="D93" s="17"/>
      <c r="E93" s="17"/>
      <c r="F93" s="45"/>
      <c r="G93" s="529" t="s">
        <v>47</v>
      </c>
      <c r="H93" s="530"/>
      <c r="I93" s="530"/>
      <c r="J93" s="530"/>
      <c r="K93" s="530"/>
      <c r="L93" s="530"/>
      <c r="M93" s="530"/>
      <c r="N93" s="530"/>
      <c r="O93" s="531"/>
      <c r="P93" s="530" t="s">
        <v>46</v>
      </c>
      <c r="Q93" s="530"/>
      <c r="R93" s="530"/>
      <c r="S93" s="530"/>
      <c r="T93" s="530"/>
      <c r="U93" s="530"/>
      <c r="V93" s="530"/>
      <c r="W93" s="530"/>
      <c r="X93" s="530"/>
      <c r="Y93" s="529" t="s">
        <v>45</v>
      </c>
      <c r="Z93" s="530"/>
      <c r="AA93" s="530"/>
      <c r="AB93" s="530"/>
      <c r="AC93" s="530"/>
      <c r="AD93" s="530"/>
      <c r="AE93" s="530"/>
      <c r="AF93" s="530"/>
      <c r="AG93" s="531"/>
    </row>
    <row r="94" spans="2:33" ht="12" customHeight="1">
      <c r="B94" s="21"/>
      <c r="C94" s="47"/>
      <c r="D94" s="48"/>
      <c r="E94" s="48"/>
      <c r="F94" s="49"/>
      <c r="G94" s="533" t="s">
        <v>22</v>
      </c>
      <c r="H94" s="534"/>
      <c r="I94" s="534"/>
      <c r="J94" s="534"/>
      <c r="K94" s="534"/>
      <c r="L94" s="534"/>
      <c r="M94" s="534"/>
      <c r="N94" s="534"/>
      <c r="O94" s="535"/>
      <c r="P94" s="534" t="s">
        <v>23</v>
      </c>
      <c r="Q94" s="534"/>
      <c r="R94" s="534"/>
      <c r="S94" s="534"/>
      <c r="T94" s="534"/>
      <c r="U94" s="534"/>
      <c r="V94" s="534"/>
      <c r="W94" s="534"/>
      <c r="X94" s="534"/>
      <c r="Y94" s="533" t="s">
        <v>23</v>
      </c>
      <c r="Z94" s="534"/>
      <c r="AA94" s="534"/>
      <c r="AB94" s="534"/>
      <c r="AC94" s="534"/>
      <c r="AD94" s="534"/>
      <c r="AE94" s="534"/>
      <c r="AF94" s="534"/>
      <c r="AG94" s="535"/>
    </row>
    <row r="95" spans="2:33" ht="12" customHeight="1">
      <c r="B95" s="550" t="s">
        <v>40</v>
      </c>
      <c r="C95" s="550"/>
      <c r="D95" s="550"/>
      <c r="E95" s="550"/>
      <c r="F95" s="550"/>
      <c r="G95" s="536"/>
      <c r="H95" s="536"/>
      <c r="I95" s="536"/>
      <c r="J95" s="536"/>
      <c r="K95" s="536"/>
      <c r="L95" s="536"/>
      <c r="M95" s="536"/>
      <c r="N95" s="536"/>
      <c r="O95" s="536"/>
      <c r="P95" s="536"/>
      <c r="Q95" s="536"/>
      <c r="R95" s="536"/>
      <c r="S95" s="536"/>
      <c r="T95" s="536"/>
      <c r="U95" s="536"/>
      <c r="V95" s="536"/>
      <c r="W95" s="536"/>
      <c r="X95" s="536"/>
      <c r="Y95" s="536"/>
      <c r="Z95" s="536"/>
      <c r="AA95" s="536"/>
      <c r="AB95" s="536"/>
      <c r="AC95" s="536"/>
      <c r="AD95" s="536"/>
      <c r="AE95" s="536"/>
      <c r="AF95" s="536"/>
      <c r="AG95" s="536"/>
    </row>
    <row r="96" spans="2:33" s="17" customFormat="1" ht="12" customHeight="1">
      <c r="B96" s="551" t="s">
        <v>41</v>
      </c>
      <c r="C96" s="551"/>
      <c r="D96" s="551"/>
      <c r="E96" s="551"/>
      <c r="F96" s="551"/>
      <c r="G96" s="532"/>
      <c r="H96" s="532"/>
      <c r="I96" s="532"/>
      <c r="J96" s="532"/>
      <c r="K96" s="532"/>
      <c r="L96" s="532"/>
      <c r="M96" s="532"/>
      <c r="N96" s="532"/>
      <c r="O96" s="532"/>
      <c r="P96" s="532"/>
      <c r="Q96" s="532"/>
      <c r="R96" s="532"/>
      <c r="S96" s="532"/>
      <c r="T96" s="532"/>
      <c r="U96" s="532"/>
      <c r="V96" s="532"/>
      <c r="W96" s="532"/>
      <c r="X96" s="532"/>
      <c r="Y96" s="532"/>
      <c r="Z96" s="532"/>
      <c r="AA96" s="532"/>
      <c r="AB96" s="532"/>
      <c r="AC96" s="532"/>
      <c r="AD96" s="532"/>
      <c r="AE96" s="532"/>
      <c r="AF96" s="532"/>
      <c r="AG96" s="532"/>
    </row>
    <row r="97" spans="2:33" s="17" customFormat="1" ht="12" customHeight="1">
      <c r="B97" s="551" t="s">
        <v>42</v>
      </c>
      <c r="C97" s="551"/>
      <c r="D97" s="551"/>
      <c r="E97" s="551"/>
      <c r="F97" s="551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</row>
    <row r="98" spans="2:33" ht="12" customHeight="1">
      <c r="B98" s="551" t="s">
        <v>43</v>
      </c>
      <c r="C98" s="551"/>
      <c r="D98" s="551"/>
      <c r="E98" s="551"/>
      <c r="F98" s="551"/>
      <c r="G98" s="532"/>
      <c r="H98" s="532"/>
      <c r="I98" s="532"/>
      <c r="J98" s="532"/>
      <c r="K98" s="532"/>
      <c r="L98" s="532"/>
      <c r="M98" s="532"/>
      <c r="N98" s="532"/>
      <c r="O98" s="532"/>
      <c r="P98" s="532"/>
      <c r="Q98" s="532"/>
      <c r="R98" s="532"/>
      <c r="S98" s="532"/>
      <c r="T98" s="532"/>
      <c r="U98" s="532"/>
      <c r="V98" s="532"/>
      <c r="W98" s="532"/>
      <c r="X98" s="532"/>
      <c r="Y98" s="532"/>
      <c r="Z98" s="532"/>
      <c r="AA98" s="532"/>
      <c r="AB98" s="532"/>
      <c r="AC98" s="532"/>
      <c r="AD98" s="532"/>
      <c r="AE98" s="532"/>
      <c r="AF98" s="532"/>
      <c r="AG98" s="532"/>
    </row>
    <row r="99" spans="2:33" ht="12" customHeight="1">
      <c r="B99" s="549" t="s">
        <v>44</v>
      </c>
      <c r="C99" s="549"/>
      <c r="D99" s="549"/>
      <c r="E99" s="549"/>
      <c r="F99" s="549"/>
      <c r="G99" s="532"/>
      <c r="H99" s="532"/>
      <c r="I99" s="532"/>
      <c r="J99" s="532"/>
      <c r="K99" s="532"/>
      <c r="L99" s="532"/>
      <c r="M99" s="532"/>
      <c r="N99" s="532"/>
      <c r="O99" s="532"/>
      <c r="P99" s="532"/>
      <c r="Q99" s="532"/>
      <c r="R99" s="532"/>
      <c r="S99" s="532"/>
      <c r="T99" s="532"/>
      <c r="U99" s="532"/>
      <c r="V99" s="532"/>
      <c r="W99" s="532"/>
      <c r="X99" s="532"/>
      <c r="Y99" s="532"/>
      <c r="Z99" s="532"/>
      <c r="AA99" s="532"/>
      <c r="AB99" s="532"/>
      <c r="AC99" s="532"/>
      <c r="AD99" s="532"/>
      <c r="AE99" s="532"/>
      <c r="AF99" s="532"/>
      <c r="AG99" s="532"/>
    </row>
    <row r="100" spans="2:33" ht="12" customHeight="1">
      <c r="B100" s="532"/>
      <c r="C100" s="532"/>
      <c r="D100" s="532"/>
      <c r="E100" s="532"/>
      <c r="F100" s="532"/>
      <c r="G100" s="532"/>
      <c r="H100" s="532"/>
      <c r="I100" s="532"/>
      <c r="J100" s="532"/>
      <c r="K100" s="532"/>
      <c r="L100" s="532"/>
      <c r="M100" s="532"/>
      <c r="N100" s="532"/>
      <c r="O100" s="532"/>
      <c r="P100" s="532"/>
      <c r="Q100" s="532"/>
      <c r="R100" s="532"/>
      <c r="S100" s="532"/>
      <c r="T100" s="532"/>
      <c r="U100" s="532"/>
      <c r="V100" s="532"/>
      <c r="W100" s="532"/>
      <c r="X100" s="532"/>
      <c r="Y100" s="532"/>
      <c r="Z100" s="532"/>
      <c r="AA100" s="532"/>
      <c r="AB100" s="532"/>
      <c r="AC100" s="532"/>
      <c r="AD100" s="532"/>
      <c r="AE100" s="532"/>
      <c r="AF100" s="532"/>
      <c r="AG100" s="532"/>
    </row>
    <row r="101" spans="2:33" ht="12" customHeight="1">
      <c r="B101" s="532"/>
      <c r="C101" s="532"/>
      <c r="D101" s="532"/>
      <c r="E101" s="532"/>
      <c r="F101" s="532"/>
      <c r="G101" s="532"/>
      <c r="H101" s="532"/>
      <c r="I101" s="532"/>
      <c r="J101" s="532"/>
      <c r="K101" s="532"/>
      <c r="L101" s="532"/>
      <c r="M101" s="532"/>
      <c r="N101" s="532"/>
      <c r="O101" s="532"/>
      <c r="P101" s="532"/>
      <c r="Q101" s="532"/>
      <c r="R101" s="532"/>
      <c r="S101" s="532"/>
      <c r="T101" s="532"/>
      <c r="U101" s="532"/>
      <c r="V101" s="532"/>
      <c r="W101" s="532"/>
      <c r="X101" s="532"/>
      <c r="Y101" s="532"/>
      <c r="Z101" s="532"/>
      <c r="AA101" s="532"/>
      <c r="AB101" s="532"/>
      <c r="AC101" s="532"/>
      <c r="AD101" s="532"/>
      <c r="AE101" s="532"/>
      <c r="AF101" s="532"/>
      <c r="AG101" s="532"/>
    </row>
    <row r="102" spans="2:33" ht="12" customHeight="1">
      <c r="B102" s="554"/>
      <c r="C102" s="554"/>
      <c r="D102" s="554"/>
      <c r="E102" s="554"/>
      <c r="F102" s="554"/>
      <c r="G102" s="554"/>
      <c r="H102" s="554"/>
      <c r="I102" s="554"/>
      <c r="J102" s="554"/>
      <c r="K102" s="554"/>
      <c r="L102" s="554"/>
      <c r="M102" s="554"/>
      <c r="N102" s="554"/>
      <c r="O102" s="554"/>
      <c r="P102" s="554"/>
      <c r="Q102" s="554"/>
      <c r="R102" s="554"/>
      <c r="S102" s="554"/>
      <c r="T102" s="554"/>
      <c r="U102" s="554"/>
      <c r="V102" s="554"/>
      <c r="W102" s="554"/>
      <c r="X102" s="554"/>
      <c r="Y102" s="554"/>
      <c r="Z102" s="554"/>
      <c r="AA102" s="554"/>
      <c r="AB102" s="554"/>
      <c r="AC102" s="554"/>
      <c r="AD102" s="554"/>
      <c r="AE102" s="554"/>
      <c r="AF102" s="554"/>
      <c r="AG102" s="554"/>
    </row>
    <row r="103" spans="2:33" ht="12" customHeight="1">
      <c r="B103" s="50"/>
      <c r="C103" s="83"/>
      <c r="D103" s="51"/>
      <c r="E103" s="87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0"/>
    </row>
    <row r="104" spans="2:33" s="80" customFormat="1" ht="12.75" customHeight="1">
      <c r="B104" s="44" t="s">
        <v>38</v>
      </c>
      <c r="C104" s="3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81"/>
    </row>
    <row r="105" spans="2:33" s="80" customFormat="1" ht="12.75" customHeight="1">
      <c r="B105" s="44"/>
      <c r="C105" s="24" t="s">
        <v>175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81"/>
    </row>
    <row r="106" spans="2:33" s="80" customFormat="1" ht="12.75" customHeight="1">
      <c r="B106" s="226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8"/>
    </row>
    <row r="107" spans="2:33" s="80" customFormat="1" ht="12.75" customHeight="1">
      <c r="B107" s="226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8"/>
    </row>
    <row r="108" spans="2:33" s="80" customFormat="1" ht="12.75" customHeight="1">
      <c r="B108" s="226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8"/>
    </row>
    <row r="109" spans="2:33" s="80" customFormat="1" ht="12.75" customHeight="1">
      <c r="B109" s="226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8"/>
    </row>
    <row r="110" spans="2:33" s="80" customFormat="1" ht="12.75" customHeight="1">
      <c r="B110" s="226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8"/>
    </row>
    <row r="111" spans="2:33" s="80" customFormat="1" ht="12.75" customHeight="1">
      <c r="B111" s="229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1"/>
    </row>
    <row r="112" spans="2:33" s="80" customFormat="1" ht="10.5" customHeight="1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</row>
    <row r="113" spans="2:33" ht="12" customHeight="1">
      <c r="B113" s="19" t="s">
        <v>149</v>
      </c>
      <c r="C113" s="88"/>
      <c r="D113" s="52"/>
      <c r="E113" s="86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22"/>
    </row>
    <row r="114" spans="2:33" ht="6" customHeight="1">
      <c r="B114" s="22"/>
      <c r="C114" s="88"/>
      <c r="D114" s="52"/>
      <c r="E114" s="86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22"/>
    </row>
    <row r="115" spans="2:33" ht="12" customHeight="1">
      <c r="B115" s="103"/>
      <c r="C115" s="88" t="s">
        <v>48</v>
      </c>
      <c r="D115" s="52"/>
      <c r="E115" s="86"/>
      <c r="F115" s="52"/>
      <c r="G115" s="52"/>
      <c r="H115" s="52"/>
      <c r="I115" s="52"/>
      <c r="J115" s="52"/>
      <c r="K115" s="52"/>
      <c r="L115" s="103"/>
      <c r="M115" s="52" t="s">
        <v>176</v>
      </c>
      <c r="N115" s="52"/>
      <c r="O115" s="52"/>
      <c r="P115" s="52"/>
      <c r="Q115" s="52"/>
      <c r="R115" s="52"/>
      <c r="S115" s="52"/>
      <c r="T115" s="52"/>
      <c r="U115" s="52"/>
      <c r="V115" s="103"/>
      <c r="W115" s="52" t="s">
        <v>148</v>
      </c>
      <c r="X115" s="52"/>
      <c r="Y115" s="518"/>
      <c r="Z115" s="519"/>
      <c r="AA115" s="519"/>
      <c r="AB115" s="519"/>
      <c r="AC115" s="519"/>
      <c r="AD115" s="519"/>
      <c r="AE115" s="519"/>
      <c r="AF115" s="519"/>
      <c r="AG115" s="521"/>
    </row>
    <row r="116" spans="2:33" ht="12" customHeight="1">
      <c r="B116" s="22"/>
      <c r="C116" s="88"/>
      <c r="D116" s="52"/>
      <c r="E116" s="86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22"/>
    </row>
    <row r="117" spans="2:33" ht="12" customHeight="1">
      <c r="B117" s="19" t="s">
        <v>150</v>
      </c>
      <c r="C117" s="88"/>
      <c r="D117" s="52"/>
      <c r="E117" s="86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22"/>
    </row>
    <row r="118" spans="2:33" ht="5.25" customHeight="1">
      <c r="B118" s="22"/>
      <c r="C118" s="88"/>
      <c r="D118" s="52"/>
      <c r="E118" s="86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22"/>
    </row>
    <row r="119" spans="2:33" ht="12" customHeight="1">
      <c r="B119" s="103"/>
      <c r="C119" s="88" t="s">
        <v>49</v>
      </c>
      <c r="D119" s="52"/>
      <c r="E119" s="86"/>
      <c r="F119" s="52"/>
      <c r="H119" s="103"/>
      <c r="I119" s="52" t="s">
        <v>50</v>
      </c>
      <c r="J119" s="52"/>
      <c r="K119" s="52"/>
      <c r="N119" s="52"/>
      <c r="O119" s="103"/>
      <c r="P119" s="52" t="s">
        <v>51</v>
      </c>
      <c r="S119" s="52"/>
      <c r="T119" s="52"/>
      <c r="U119" s="103"/>
      <c r="V119" s="52" t="s">
        <v>52</v>
      </c>
      <c r="W119" s="52"/>
      <c r="X119" s="52"/>
      <c r="Z119" s="52"/>
      <c r="AA119" s="52"/>
      <c r="AB119" s="52"/>
      <c r="AC119" s="52"/>
      <c r="AD119" s="52"/>
      <c r="AE119" s="52"/>
      <c r="AF119" s="52"/>
      <c r="AG119" s="22"/>
    </row>
    <row r="120" spans="2:33" ht="5.25" customHeight="1">
      <c r="B120" s="22"/>
      <c r="C120" s="88"/>
      <c r="D120" s="52"/>
      <c r="E120" s="86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22"/>
    </row>
    <row r="121" spans="2:33" ht="12" customHeight="1">
      <c r="B121" s="103"/>
      <c r="C121" s="17" t="s">
        <v>53</v>
      </c>
      <c r="D121" s="17"/>
      <c r="E121" s="552"/>
      <c r="F121" s="537"/>
      <c r="G121" s="537"/>
      <c r="H121" s="537"/>
      <c r="I121" s="537"/>
      <c r="J121" s="537"/>
      <c r="K121" s="537"/>
      <c r="L121" s="537"/>
      <c r="M121" s="537"/>
      <c r="N121" s="537"/>
      <c r="O121" s="537"/>
      <c r="P121" s="537"/>
      <c r="Q121" s="537"/>
      <c r="R121" s="537"/>
      <c r="S121" s="537"/>
      <c r="T121" s="537"/>
      <c r="U121" s="537"/>
      <c r="V121" s="537"/>
      <c r="W121" s="537"/>
      <c r="X121" s="537"/>
      <c r="Y121" s="537"/>
      <c r="Z121" s="537"/>
      <c r="AA121" s="537"/>
      <c r="AB121" s="537"/>
      <c r="AC121" s="537"/>
      <c r="AD121" s="537"/>
      <c r="AE121" s="537"/>
      <c r="AF121" s="537"/>
      <c r="AG121" s="553"/>
    </row>
    <row r="122" spans="2:33" ht="5.25" customHeight="1">
      <c r="B122" s="22"/>
      <c r="C122" s="24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22"/>
      <c r="AC122" s="22"/>
      <c r="AD122" s="22"/>
      <c r="AE122" s="22"/>
      <c r="AF122" s="22"/>
      <c r="AG122" s="22"/>
    </row>
    <row r="123" spans="2:33" ht="1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</row>
    <row r="124" spans="2:33" ht="12.75" customHeight="1">
      <c r="B124" s="34" t="s">
        <v>153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</row>
    <row r="125" spans="2:33" ht="6" customHeight="1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 spans="3:34" ht="12.75" customHeight="1">
      <c r="C126" s="279" t="s">
        <v>151</v>
      </c>
      <c r="D126" s="55"/>
      <c r="E126" s="56"/>
      <c r="F126" s="22"/>
      <c r="G126" s="22"/>
      <c r="H126" s="22"/>
      <c r="I126" s="22"/>
      <c r="J126" s="22"/>
      <c r="K126" s="57" t="s">
        <v>16</v>
      </c>
      <c r="L126" s="58"/>
      <c r="M126" s="58"/>
      <c r="N126" s="59"/>
      <c r="O126" s="22"/>
      <c r="P126" s="22"/>
      <c r="Q126" s="280" t="s">
        <v>152</v>
      </c>
      <c r="R126" s="22"/>
      <c r="S126" s="56"/>
      <c r="T126" s="56"/>
      <c r="U126" s="56"/>
      <c r="V126" s="56"/>
      <c r="W126" s="22"/>
      <c r="X126" s="281"/>
      <c r="Y126" s="281"/>
      <c r="Z126" s="281"/>
      <c r="AA126" s="281"/>
      <c r="AB126" s="281"/>
      <c r="AC126" s="35"/>
      <c r="AD126" s="591"/>
      <c r="AE126" s="591"/>
      <c r="AF126" s="591"/>
      <c r="AG126" s="24"/>
      <c r="AH126" s="24"/>
    </row>
    <row r="127" spans="3:34" ht="12.75" customHeight="1">
      <c r="C127" s="60" t="s">
        <v>154</v>
      </c>
      <c r="D127" s="50"/>
      <c r="E127" s="50"/>
      <c r="F127" s="50"/>
      <c r="G127" s="50"/>
      <c r="H127" s="50"/>
      <c r="I127" s="50"/>
      <c r="J127" s="61"/>
      <c r="K127" s="568"/>
      <c r="L127" s="568"/>
      <c r="M127" s="568"/>
      <c r="N127" s="568"/>
      <c r="O127" s="17"/>
      <c r="P127" s="17"/>
      <c r="Q127" s="62" t="s">
        <v>61</v>
      </c>
      <c r="R127" s="63"/>
      <c r="S127" s="64"/>
      <c r="T127" s="64"/>
      <c r="U127" s="64"/>
      <c r="V127" s="64"/>
      <c r="W127" s="65"/>
      <c r="X127" s="590"/>
      <c r="Y127" s="568"/>
      <c r="Z127" s="568"/>
      <c r="AA127" s="568"/>
      <c r="AB127" s="568"/>
      <c r="AC127" s="17" t="s">
        <v>16</v>
      </c>
      <c r="AD127" s="569">
        <f>IF(X127="","",X127/$X$131)</f>
      </c>
      <c r="AE127" s="569"/>
      <c r="AF127" s="569"/>
      <c r="AG127" s="24"/>
      <c r="AH127" s="24"/>
    </row>
    <row r="128" spans="3:34" ht="12.75" customHeight="1">
      <c r="C128" s="66" t="s">
        <v>62</v>
      </c>
      <c r="D128" s="67"/>
      <c r="E128" s="67"/>
      <c r="F128" s="67"/>
      <c r="G128" s="67"/>
      <c r="H128" s="67"/>
      <c r="I128" s="67"/>
      <c r="J128" s="68" t="s">
        <v>155</v>
      </c>
      <c r="K128" s="568"/>
      <c r="L128" s="568"/>
      <c r="M128" s="568"/>
      <c r="N128" s="568"/>
      <c r="O128" s="17"/>
      <c r="P128" s="17"/>
      <c r="Q128" s="62" t="s">
        <v>63</v>
      </c>
      <c r="R128" s="63"/>
      <c r="S128" s="64"/>
      <c r="T128" s="64"/>
      <c r="U128" s="64"/>
      <c r="V128" s="64"/>
      <c r="W128" s="65"/>
      <c r="X128" s="568"/>
      <c r="Y128" s="568"/>
      <c r="Z128" s="568"/>
      <c r="AA128" s="568"/>
      <c r="AB128" s="568"/>
      <c r="AC128" s="17" t="s">
        <v>16</v>
      </c>
      <c r="AD128" s="569">
        <f>IF(X128="","",X128/$X$131)</f>
      </c>
      <c r="AE128" s="569"/>
      <c r="AF128" s="569"/>
      <c r="AG128" s="24"/>
      <c r="AH128" s="24"/>
    </row>
    <row r="129" spans="3:34" ht="12.75" customHeight="1">
      <c r="C129" s="30" t="s">
        <v>64</v>
      </c>
      <c r="D129" s="22"/>
      <c r="E129" s="22"/>
      <c r="F129" s="22"/>
      <c r="G129" s="22"/>
      <c r="H129" s="22"/>
      <c r="I129" s="22"/>
      <c r="J129" s="32" t="s">
        <v>156</v>
      </c>
      <c r="K129" s="568"/>
      <c r="L129" s="568"/>
      <c r="M129" s="568"/>
      <c r="N129" s="568"/>
      <c r="O129" s="17"/>
      <c r="P129" s="17"/>
      <c r="Q129" s="62" t="s">
        <v>65</v>
      </c>
      <c r="R129" s="63"/>
      <c r="S129" s="64"/>
      <c r="T129" s="64"/>
      <c r="U129" s="64"/>
      <c r="V129" s="64"/>
      <c r="W129" s="65"/>
      <c r="X129" s="568"/>
      <c r="Y129" s="568"/>
      <c r="Z129" s="568"/>
      <c r="AA129" s="568"/>
      <c r="AB129" s="568"/>
      <c r="AC129" s="17" t="s">
        <v>16</v>
      </c>
      <c r="AD129" s="569">
        <f>IF(X129="","",X129/$X$131)</f>
      </c>
      <c r="AE129" s="569"/>
      <c r="AF129" s="569"/>
      <c r="AG129" s="24"/>
      <c r="AH129" s="24"/>
    </row>
    <row r="130" spans="3:34" ht="12.75" customHeight="1">
      <c r="C130" s="66" t="s">
        <v>66</v>
      </c>
      <c r="D130" s="67"/>
      <c r="E130" s="67"/>
      <c r="F130" s="67"/>
      <c r="G130" s="67"/>
      <c r="H130" s="67"/>
      <c r="I130" s="67"/>
      <c r="J130" s="68" t="s">
        <v>156</v>
      </c>
      <c r="K130" s="568"/>
      <c r="L130" s="568"/>
      <c r="M130" s="568"/>
      <c r="N130" s="568"/>
      <c r="O130" s="17"/>
      <c r="P130" s="17"/>
      <c r="Q130" s="62" t="s">
        <v>67</v>
      </c>
      <c r="R130" s="63"/>
      <c r="S130" s="64"/>
      <c r="T130" s="64"/>
      <c r="U130" s="64"/>
      <c r="V130" s="64"/>
      <c r="W130" s="65"/>
      <c r="X130" s="568"/>
      <c r="Y130" s="568"/>
      <c r="Z130" s="568"/>
      <c r="AA130" s="568"/>
      <c r="AB130" s="568"/>
      <c r="AC130" s="17" t="s">
        <v>16</v>
      </c>
      <c r="AD130" s="569">
        <f>IF(X130="","",X130/$X$131)</f>
      </c>
      <c r="AE130" s="569"/>
      <c r="AF130" s="569"/>
      <c r="AG130" s="24"/>
      <c r="AH130" s="24"/>
    </row>
    <row r="131" spans="3:34" ht="12.75" customHeight="1">
      <c r="C131" s="69" t="s">
        <v>68</v>
      </c>
      <c r="D131" s="70"/>
      <c r="E131" s="70"/>
      <c r="F131" s="70"/>
      <c r="G131" s="70"/>
      <c r="H131" s="70"/>
      <c r="I131" s="70"/>
      <c r="J131" s="282" t="s">
        <v>157</v>
      </c>
      <c r="K131" s="570">
        <f>IF(K127&lt;&gt;0,K127+K128-K129-K130,0)</f>
        <v>0</v>
      </c>
      <c r="L131" s="570"/>
      <c r="M131" s="570"/>
      <c r="N131" s="570"/>
      <c r="O131" s="17"/>
      <c r="P131" s="17"/>
      <c r="Q131" s="62"/>
      <c r="R131" s="63"/>
      <c r="S131" s="64"/>
      <c r="T131" s="64"/>
      <c r="U131" s="64"/>
      <c r="V131" s="72" t="s">
        <v>57</v>
      </c>
      <c r="W131" s="73"/>
      <c r="X131" s="570">
        <f>SUM(X127:AB130)</f>
        <v>0</v>
      </c>
      <c r="Y131" s="570"/>
      <c r="Z131" s="570"/>
      <c r="AA131" s="570"/>
      <c r="AB131" s="570"/>
      <c r="AC131" s="17" t="s">
        <v>16</v>
      </c>
      <c r="AD131" s="569">
        <f>SUM(AD127:AE130)</f>
        <v>0</v>
      </c>
      <c r="AE131" s="569"/>
      <c r="AF131" s="569"/>
      <c r="AG131" s="24"/>
      <c r="AH131" s="24"/>
    </row>
    <row r="132" spans="2:33" ht="6" customHeight="1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 spans="2:33" ht="12.75" customHeight="1">
      <c r="B133" s="24"/>
      <c r="C133" s="24" t="s">
        <v>69</v>
      </c>
      <c r="D133" s="24"/>
      <c r="E133" s="24"/>
      <c r="F133" s="24"/>
      <c r="G133" s="24"/>
      <c r="H133" s="24"/>
      <c r="I133" s="24"/>
      <c r="J133" s="24"/>
      <c r="K133" s="582"/>
      <c r="L133" s="583"/>
      <c r="M133" s="584"/>
      <c r="N133" s="24" t="s">
        <v>70</v>
      </c>
      <c r="O133" s="24"/>
      <c r="P133" s="24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24"/>
    </row>
    <row r="134" spans="2:33" ht="1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24"/>
    </row>
    <row r="135" spans="2:33" ht="12.75" customHeight="1">
      <c r="B135" s="24"/>
      <c r="C135" s="24" t="s">
        <v>71</v>
      </c>
      <c r="D135" s="24"/>
      <c r="E135" s="24"/>
      <c r="F135" s="24"/>
      <c r="G135" s="24"/>
      <c r="H135" s="24"/>
      <c r="I135" s="24"/>
      <c r="J135" s="24"/>
      <c r="K135" s="585"/>
      <c r="L135" s="586"/>
      <c r="M135" s="587"/>
      <c r="N135" s="24"/>
      <c r="O135" s="24"/>
      <c r="P135" s="24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24"/>
    </row>
    <row r="136" spans="2:33" ht="7.5" customHeight="1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2:33" ht="12.75" customHeight="1">
      <c r="B137" s="38" t="s">
        <v>161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2:33" ht="6" customHeight="1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 spans="2:33" ht="12.75" customHeight="1">
      <c r="B139" s="103"/>
      <c r="C139" s="24" t="s">
        <v>158</v>
      </c>
      <c r="D139" s="17"/>
      <c r="E139" s="17"/>
      <c r="F139" s="17"/>
      <c r="G139" s="17"/>
      <c r="K139" s="103"/>
      <c r="L139" s="17" t="s">
        <v>159</v>
      </c>
      <c r="N139" s="17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2:33" ht="6" customHeight="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2:33" ht="5.25" customHeight="1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 spans="2:33" ht="12.75" customHeight="1">
      <c r="B142" s="174" t="s">
        <v>160</v>
      </c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</row>
    <row r="143" spans="3:33" ht="6" customHeight="1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 spans="2:33" ht="12.75" customHeight="1">
      <c r="B144" s="38" t="s">
        <v>166</v>
      </c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N144" s="24"/>
      <c r="O144" s="24"/>
      <c r="P144" s="24"/>
      <c r="Q144" s="24"/>
      <c r="R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F144" s="24"/>
      <c r="AG144" s="24"/>
    </row>
    <row r="145" spans="2:33" ht="6" customHeight="1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N145" s="24"/>
      <c r="O145" s="24"/>
      <c r="P145" s="24"/>
      <c r="Q145" s="24"/>
      <c r="R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</row>
    <row r="146" spans="2:33" ht="12.75" customHeight="1">
      <c r="B146" s="103"/>
      <c r="C146" s="24" t="s">
        <v>162</v>
      </c>
      <c r="D146" s="24"/>
      <c r="E146" s="24"/>
      <c r="Q146" s="103"/>
      <c r="R146" s="24" t="s">
        <v>177</v>
      </c>
      <c r="Y146" s="24"/>
      <c r="Z146" s="24"/>
      <c r="AA146" s="24"/>
      <c r="AB146" s="24"/>
      <c r="AC146" s="24"/>
      <c r="AD146" s="24"/>
      <c r="AE146" s="24"/>
      <c r="AF146" s="24"/>
      <c r="AG146" s="24"/>
    </row>
    <row r="147" spans="2:33" ht="12.75" customHeight="1">
      <c r="B147" s="74"/>
      <c r="C147" s="24"/>
      <c r="D147" s="24"/>
      <c r="E147" s="24"/>
      <c r="F147" s="14"/>
      <c r="G147" s="14"/>
      <c r="H147" s="74"/>
      <c r="I147" s="14"/>
      <c r="J147" s="14"/>
      <c r="K147" s="14"/>
      <c r="L147" s="14"/>
      <c r="M147" s="14"/>
      <c r="N147" s="74"/>
      <c r="O147" s="14"/>
      <c r="P147" s="14"/>
      <c r="Q147" s="14" t="s">
        <v>178</v>
      </c>
      <c r="R147" s="14"/>
      <c r="S147" s="14"/>
      <c r="T147" s="74"/>
      <c r="U147" s="1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</row>
    <row r="148" spans="2:33" ht="12.75" customHeight="1">
      <c r="B148" s="103"/>
      <c r="C148" s="24" t="s">
        <v>164</v>
      </c>
      <c r="D148" s="24"/>
      <c r="E148" s="24"/>
      <c r="F148" s="14"/>
      <c r="G148" s="14"/>
      <c r="H148" s="74"/>
      <c r="I148" s="14"/>
      <c r="J148" s="14"/>
      <c r="K148" s="14"/>
      <c r="L148" s="14"/>
      <c r="M148" s="14"/>
      <c r="N148" s="74"/>
      <c r="O148" s="14"/>
      <c r="P148" s="14"/>
      <c r="T148" s="74"/>
      <c r="U148" s="14"/>
      <c r="V148" s="24"/>
      <c r="W148" s="24"/>
      <c r="X148" s="24"/>
      <c r="Y148" s="24"/>
      <c r="Z148" s="24"/>
      <c r="AA148" s="24"/>
      <c r="AB148" s="24"/>
      <c r="AC148" s="571"/>
      <c r="AD148" s="572"/>
      <c r="AE148" s="572"/>
      <c r="AF148" s="573"/>
      <c r="AG148" s="14" t="s">
        <v>163</v>
      </c>
    </row>
    <row r="149" spans="2:33" ht="6" customHeight="1">
      <c r="B149" s="38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</row>
    <row r="150" spans="2:33" ht="12.75" customHeight="1">
      <c r="B150" s="38" t="s">
        <v>165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 spans="2:33" ht="6" customHeight="1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1:33" ht="9.75" customHeight="1">
      <c r="A152" s="22"/>
      <c r="B152" s="17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22"/>
      <c r="N152" s="23"/>
      <c r="O152" s="23"/>
      <c r="P152" s="23"/>
      <c r="Q152" s="25"/>
      <c r="R152" s="559" t="s">
        <v>83</v>
      </c>
      <c r="S152" s="560"/>
      <c r="T152" s="560"/>
      <c r="U152" s="560"/>
      <c r="V152" s="560"/>
      <c r="W152" s="560"/>
      <c r="X152" s="560"/>
      <c r="Y152" s="560"/>
      <c r="Z152" s="560"/>
      <c r="AA152" s="561"/>
      <c r="AB152" s="559" t="s">
        <v>84</v>
      </c>
      <c r="AC152" s="560"/>
      <c r="AD152" s="560"/>
      <c r="AE152" s="560"/>
      <c r="AF152" s="560"/>
      <c r="AG152" s="561"/>
    </row>
    <row r="153" spans="1:33" ht="11.25" customHeight="1">
      <c r="A153" s="22"/>
      <c r="B153" s="17"/>
      <c r="C153" s="75"/>
      <c r="D153" s="14"/>
      <c r="E153" s="76"/>
      <c r="F153" s="14"/>
      <c r="G153" s="14"/>
      <c r="H153" s="14"/>
      <c r="I153" s="14"/>
      <c r="J153" s="14"/>
      <c r="K153" s="14"/>
      <c r="L153" s="14"/>
      <c r="M153" s="48"/>
      <c r="N153" s="48"/>
      <c r="O153" s="48"/>
      <c r="P153" s="48"/>
      <c r="Q153" s="49"/>
      <c r="R153" s="562"/>
      <c r="S153" s="563"/>
      <c r="T153" s="563"/>
      <c r="U153" s="563"/>
      <c r="V153" s="563"/>
      <c r="W153" s="563"/>
      <c r="X153" s="563"/>
      <c r="Y153" s="563"/>
      <c r="Z153" s="563"/>
      <c r="AA153" s="564"/>
      <c r="AB153" s="562" t="s">
        <v>74</v>
      </c>
      <c r="AC153" s="563"/>
      <c r="AD153" s="563"/>
      <c r="AE153" s="563"/>
      <c r="AF153" s="563"/>
      <c r="AG153" s="564"/>
    </row>
    <row r="154" spans="2:33" ht="83.25">
      <c r="B154" s="555" t="s">
        <v>72</v>
      </c>
      <c r="C154" s="555"/>
      <c r="D154" s="555"/>
      <c r="E154" s="555"/>
      <c r="F154" s="555"/>
      <c r="G154" s="555"/>
      <c r="H154" s="555"/>
      <c r="I154" s="555"/>
      <c r="J154" s="555"/>
      <c r="K154" s="555"/>
      <c r="L154" s="555"/>
      <c r="M154" s="555"/>
      <c r="N154" s="555"/>
      <c r="O154" s="555"/>
      <c r="P154" s="555"/>
      <c r="Q154" s="555"/>
      <c r="R154" s="110" t="s">
        <v>0</v>
      </c>
      <c r="S154" s="111" t="s">
        <v>1</v>
      </c>
      <c r="T154" s="111" t="s">
        <v>2</v>
      </c>
      <c r="U154" s="111" t="s">
        <v>3</v>
      </c>
      <c r="V154" s="111" t="s">
        <v>4</v>
      </c>
      <c r="W154" s="111" t="s">
        <v>5</v>
      </c>
      <c r="X154" s="111" t="s">
        <v>6</v>
      </c>
      <c r="Y154" s="111" t="s">
        <v>7</v>
      </c>
      <c r="Z154" s="111" t="s">
        <v>8</v>
      </c>
      <c r="AA154" s="112" t="s">
        <v>9</v>
      </c>
      <c r="AB154" s="116" t="s">
        <v>10</v>
      </c>
      <c r="AC154" s="111" t="s">
        <v>11</v>
      </c>
      <c r="AD154" s="111" t="s">
        <v>12</v>
      </c>
      <c r="AE154" s="111" t="s">
        <v>13</v>
      </c>
      <c r="AF154" s="111" t="s">
        <v>14</v>
      </c>
      <c r="AG154" s="112" t="s">
        <v>15</v>
      </c>
    </row>
    <row r="155" spans="2:33" ht="12.75" customHeight="1">
      <c r="B155" s="556" t="s">
        <v>73</v>
      </c>
      <c r="C155" s="557"/>
      <c r="D155" s="557"/>
      <c r="E155" s="557"/>
      <c r="F155" s="557"/>
      <c r="G155" s="557"/>
      <c r="H155" s="557"/>
      <c r="I155" s="557"/>
      <c r="J155" s="557"/>
      <c r="K155" s="557"/>
      <c r="L155" s="557"/>
      <c r="M155" s="557"/>
      <c r="N155" s="557"/>
      <c r="O155" s="557"/>
      <c r="P155" s="557"/>
      <c r="Q155" s="558"/>
      <c r="R155" s="113"/>
      <c r="S155" s="104"/>
      <c r="T155" s="104"/>
      <c r="U155" s="104"/>
      <c r="V155" s="104"/>
      <c r="W155" s="104"/>
      <c r="X155" s="104"/>
      <c r="Y155" s="104"/>
      <c r="Z155" s="104"/>
      <c r="AA155" s="106"/>
      <c r="AB155" s="113"/>
      <c r="AC155" s="104"/>
      <c r="AD155" s="104"/>
      <c r="AE155" s="104"/>
      <c r="AF155" s="104"/>
      <c r="AG155" s="106"/>
    </row>
    <row r="156" spans="2:33" s="41" customFormat="1" ht="12.75" customHeight="1">
      <c r="B156" s="574" t="s">
        <v>167</v>
      </c>
      <c r="C156" s="575"/>
      <c r="D156" s="575"/>
      <c r="E156" s="575"/>
      <c r="F156" s="575"/>
      <c r="G156" s="575"/>
      <c r="H156" s="575"/>
      <c r="I156" s="575"/>
      <c r="J156" s="575"/>
      <c r="K156" s="575"/>
      <c r="L156" s="575"/>
      <c r="M156" s="575"/>
      <c r="N156" s="575"/>
      <c r="O156" s="575"/>
      <c r="P156" s="575"/>
      <c r="Q156" s="576"/>
      <c r="R156" s="114"/>
      <c r="S156" s="103"/>
      <c r="T156" s="103"/>
      <c r="U156" s="103"/>
      <c r="V156" s="103"/>
      <c r="W156" s="103"/>
      <c r="X156" s="103"/>
      <c r="Y156" s="103"/>
      <c r="Z156" s="103"/>
      <c r="AA156" s="108"/>
      <c r="AB156" s="114"/>
      <c r="AC156" s="103"/>
      <c r="AD156" s="103"/>
      <c r="AE156" s="103"/>
      <c r="AF156" s="103"/>
      <c r="AG156" s="107"/>
    </row>
    <row r="157" spans="2:33" ht="12.75" customHeight="1">
      <c r="B157" s="574" t="s">
        <v>168</v>
      </c>
      <c r="C157" s="575"/>
      <c r="D157" s="575"/>
      <c r="E157" s="575"/>
      <c r="F157" s="575"/>
      <c r="G157" s="575"/>
      <c r="H157" s="575"/>
      <c r="I157" s="575"/>
      <c r="J157" s="575"/>
      <c r="K157" s="575"/>
      <c r="L157" s="575"/>
      <c r="M157" s="575"/>
      <c r="N157" s="575"/>
      <c r="O157" s="575"/>
      <c r="P157" s="575"/>
      <c r="Q157" s="576"/>
      <c r="R157" s="114"/>
      <c r="S157" s="103"/>
      <c r="T157" s="103"/>
      <c r="U157" s="103"/>
      <c r="V157" s="103"/>
      <c r="W157" s="103"/>
      <c r="X157" s="103"/>
      <c r="Y157" s="103"/>
      <c r="Z157" s="103"/>
      <c r="AA157" s="108"/>
      <c r="AB157" s="114"/>
      <c r="AC157" s="103"/>
      <c r="AD157" s="103"/>
      <c r="AE157" s="103"/>
      <c r="AF157" s="103"/>
      <c r="AG157" s="108"/>
    </row>
    <row r="158" spans="2:33" ht="24" customHeight="1">
      <c r="B158" s="580" t="s">
        <v>179</v>
      </c>
      <c r="C158" s="581"/>
      <c r="D158" s="581"/>
      <c r="E158" s="581"/>
      <c r="F158" s="581"/>
      <c r="G158" s="581"/>
      <c r="H158" s="581"/>
      <c r="I158" s="581"/>
      <c r="J158" s="581"/>
      <c r="K158" s="581"/>
      <c r="L158" s="581"/>
      <c r="M158" s="581"/>
      <c r="N158" s="581"/>
      <c r="O158" s="581"/>
      <c r="P158" s="581"/>
      <c r="Q158" s="581"/>
      <c r="R158" s="89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77"/>
    </row>
    <row r="159" spans="2:33" ht="12.75" customHeight="1">
      <c r="B159" s="556" t="s">
        <v>73</v>
      </c>
      <c r="C159" s="557"/>
      <c r="D159" s="557"/>
      <c r="E159" s="557"/>
      <c r="F159" s="557"/>
      <c r="G159" s="557"/>
      <c r="H159" s="557"/>
      <c r="I159" s="557"/>
      <c r="J159" s="557"/>
      <c r="K159" s="557"/>
      <c r="L159" s="557"/>
      <c r="M159" s="557"/>
      <c r="N159" s="557"/>
      <c r="O159" s="557"/>
      <c r="P159" s="557"/>
      <c r="Q159" s="558"/>
      <c r="R159" s="113"/>
      <c r="S159" s="104"/>
      <c r="T159" s="104"/>
      <c r="U159" s="104"/>
      <c r="V159" s="104"/>
      <c r="W159" s="104"/>
      <c r="X159" s="104"/>
      <c r="Y159" s="104"/>
      <c r="Z159" s="104"/>
      <c r="AA159" s="106"/>
      <c r="AB159" s="113"/>
      <c r="AC159" s="104"/>
      <c r="AD159" s="104"/>
      <c r="AE159" s="104"/>
      <c r="AF159" s="104"/>
      <c r="AG159" s="106"/>
    </row>
    <row r="160" spans="2:33" ht="12.75" customHeight="1">
      <c r="B160" s="574" t="s">
        <v>180</v>
      </c>
      <c r="C160" s="575"/>
      <c r="D160" s="575"/>
      <c r="E160" s="575"/>
      <c r="F160" s="575"/>
      <c r="G160" s="575"/>
      <c r="H160" s="575"/>
      <c r="I160" s="575"/>
      <c r="J160" s="575"/>
      <c r="K160" s="575"/>
      <c r="L160" s="575"/>
      <c r="M160" s="575"/>
      <c r="N160" s="575"/>
      <c r="O160" s="575"/>
      <c r="P160" s="575"/>
      <c r="Q160" s="576"/>
      <c r="R160" s="114"/>
      <c r="S160" s="103"/>
      <c r="T160" s="103"/>
      <c r="U160" s="103"/>
      <c r="V160" s="103"/>
      <c r="W160" s="103"/>
      <c r="X160" s="103"/>
      <c r="Y160" s="103"/>
      <c r="Z160" s="103"/>
      <c r="AA160" s="108"/>
      <c r="AB160" s="114"/>
      <c r="AC160" s="103"/>
      <c r="AD160" s="103"/>
      <c r="AE160" s="103"/>
      <c r="AF160" s="103"/>
      <c r="AG160" s="107"/>
    </row>
    <row r="161" spans="2:33" ht="12.75" customHeight="1">
      <c r="B161" s="577" t="s">
        <v>181</v>
      </c>
      <c r="C161" s="578"/>
      <c r="D161" s="578"/>
      <c r="E161" s="578"/>
      <c r="F161" s="578"/>
      <c r="G161" s="578"/>
      <c r="H161" s="578"/>
      <c r="I161" s="578"/>
      <c r="J161" s="578"/>
      <c r="K161" s="578"/>
      <c r="L161" s="578"/>
      <c r="M161" s="578"/>
      <c r="N161" s="578"/>
      <c r="O161" s="578"/>
      <c r="P161" s="578"/>
      <c r="Q161" s="579"/>
      <c r="R161" s="115"/>
      <c r="S161" s="105"/>
      <c r="T161" s="105"/>
      <c r="U161" s="105"/>
      <c r="V161" s="105"/>
      <c r="W161" s="105"/>
      <c r="X161" s="105"/>
      <c r="Y161" s="105"/>
      <c r="Z161" s="105"/>
      <c r="AA161" s="109"/>
      <c r="AB161" s="115"/>
      <c r="AC161" s="105"/>
      <c r="AD161" s="105"/>
      <c r="AE161" s="105"/>
      <c r="AF161" s="105"/>
      <c r="AG161" s="285"/>
    </row>
    <row r="162" spans="2:33" ht="6" customHeight="1">
      <c r="B162" s="17"/>
      <c r="C162" s="24"/>
      <c r="D162" s="17"/>
      <c r="E162" s="17"/>
      <c r="F162" s="17"/>
      <c r="G162" s="17"/>
      <c r="H162" s="17"/>
      <c r="I162" s="17"/>
      <c r="J162" s="17"/>
      <c r="K162" s="17"/>
      <c r="L162" s="17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22"/>
    </row>
    <row r="163" spans="2:33" s="17" customFormat="1" ht="12.75" customHeight="1">
      <c r="B163" s="38" t="s">
        <v>169</v>
      </c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91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 spans="2:33" s="17" customFormat="1" ht="12.75" customHeight="1">
      <c r="B164" s="24" t="s">
        <v>170</v>
      </c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</row>
    <row r="165" spans="1:34" ht="12.75" customHeight="1">
      <c r="A165" s="22"/>
      <c r="B165" s="17" t="s">
        <v>182</v>
      </c>
      <c r="C165" s="17"/>
      <c r="D165" s="17"/>
      <c r="E165" s="17"/>
      <c r="F165" s="17"/>
      <c r="G165" s="17"/>
      <c r="H165" s="92"/>
      <c r="I165" s="92"/>
      <c r="J165" s="92"/>
      <c r="K165" s="92"/>
      <c r="L165" s="92"/>
      <c r="M165" s="78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78"/>
      <c r="AG165" s="79"/>
      <c r="AH165" s="22"/>
    </row>
    <row r="166" spans="1:34" ht="12.75" customHeight="1">
      <c r="A166" s="22"/>
      <c r="B166" s="29" t="s">
        <v>183</v>
      </c>
      <c r="C166" s="24"/>
      <c r="D166" s="24"/>
      <c r="E166" s="24"/>
      <c r="F166" s="14"/>
      <c r="G166" s="14"/>
      <c r="H166" s="74"/>
      <c r="I166" s="14"/>
      <c r="J166" s="14"/>
      <c r="K166" s="14"/>
      <c r="L166" s="14"/>
      <c r="M166" s="14"/>
      <c r="N166" s="74"/>
      <c r="O166" s="14"/>
      <c r="P166" s="14"/>
      <c r="Q166" s="24"/>
      <c r="R166" s="14"/>
      <c r="S166" s="14"/>
      <c r="T166" s="74"/>
      <c r="U166" s="1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46"/>
      <c r="AH166" s="22"/>
    </row>
    <row r="167" spans="1:34" ht="12.75" customHeight="1">
      <c r="A167" s="22"/>
      <c r="B167" s="226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227"/>
      <c r="Z167" s="227"/>
      <c r="AA167" s="227"/>
      <c r="AB167" s="227"/>
      <c r="AC167" s="227"/>
      <c r="AD167" s="227"/>
      <c r="AE167" s="227"/>
      <c r="AF167" s="227"/>
      <c r="AG167" s="228"/>
      <c r="AH167" s="22"/>
    </row>
    <row r="168" spans="1:34" ht="12.75" customHeight="1">
      <c r="A168" s="22"/>
      <c r="B168" s="226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  <c r="AA168" s="227"/>
      <c r="AB168" s="227"/>
      <c r="AC168" s="227"/>
      <c r="AD168" s="227"/>
      <c r="AE168" s="227"/>
      <c r="AF168" s="227"/>
      <c r="AG168" s="228"/>
      <c r="AH168" s="22"/>
    </row>
    <row r="169" spans="1:34" ht="12.75" customHeight="1">
      <c r="A169" s="22"/>
      <c r="B169" s="226"/>
      <c r="C169" s="227"/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227"/>
      <c r="Q169" s="227"/>
      <c r="R169" s="227"/>
      <c r="S169" s="227"/>
      <c r="T169" s="227"/>
      <c r="U169" s="227"/>
      <c r="V169" s="227"/>
      <c r="W169" s="227"/>
      <c r="X169" s="227"/>
      <c r="Y169" s="227"/>
      <c r="Z169" s="227"/>
      <c r="AA169" s="227"/>
      <c r="AB169" s="227"/>
      <c r="AC169" s="227"/>
      <c r="AD169" s="227"/>
      <c r="AE169" s="227"/>
      <c r="AF169" s="227"/>
      <c r="AG169" s="228"/>
      <c r="AH169" s="22"/>
    </row>
    <row r="170" spans="1:34" ht="12.75" customHeight="1">
      <c r="A170" s="22"/>
      <c r="B170" s="226"/>
      <c r="C170" s="227"/>
      <c r="D170" s="227"/>
      <c r="E170" s="227"/>
      <c r="F170" s="227"/>
      <c r="G170" s="227"/>
      <c r="H170" s="227"/>
      <c r="I170" s="227"/>
      <c r="J170" s="227"/>
      <c r="K170" s="227"/>
      <c r="L170" s="227"/>
      <c r="M170" s="227"/>
      <c r="N170" s="227"/>
      <c r="O170" s="227"/>
      <c r="P170" s="227"/>
      <c r="Q170" s="227"/>
      <c r="R170" s="227"/>
      <c r="S170" s="227"/>
      <c r="T170" s="227"/>
      <c r="U170" s="227"/>
      <c r="V170" s="227"/>
      <c r="W170" s="227"/>
      <c r="X170" s="227"/>
      <c r="Y170" s="227"/>
      <c r="Z170" s="227"/>
      <c r="AA170" s="227"/>
      <c r="AB170" s="227"/>
      <c r="AC170" s="227"/>
      <c r="AD170" s="227"/>
      <c r="AE170" s="227"/>
      <c r="AF170" s="227"/>
      <c r="AG170" s="228"/>
      <c r="AH170" s="22"/>
    </row>
    <row r="171" spans="1:34" ht="12.75" customHeight="1">
      <c r="A171" s="22"/>
      <c r="B171" s="226"/>
      <c r="C171" s="227"/>
      <c r="D171" s="227"/>
      <c r="E171" s="227"/>
      <c r="F171" s="227"/>
      <c r="G171" s="227"/>
      <c r="H171" s="227"/>
      <c r="I171" s="227"/>
      <c r="J171" s="227"/>
      <c r="K171" s="227"/>
      <c r="L171" s="227"/>
      <c r="M171" s="227"/>
      <c r="N171" s="227"/>
      <c r="O171" s="227"/>
      <c r="P171" s="227"/>
      <c r="Q171" s="227"/>
      <c r="R171" s="227"/>
      <c r="S171" s="227"/>
      <c r="T171" s="227"/>
      <c r="U171" s="227"/>
      <c r="V171" s="227"/>
      <c r="W171" s="227"/>
      <c r="X171" s="227"/>
      <c r="Y171" s="227"/>
      <c r="Z171" s="227"/>
      <c r="AA171" s="227"/>
      <c r="AB171" s="227"/>
      <c r="AC171" s="227"/>
      <c r="AD171" s="227"/>
      <c r="AE171" s="227"/>
      <c r="AF171" s="227"/>
      <c r="AG171" s="228"/>
      <c r="AH171" s="22"/>
    </row>
    <row r="172" spans="1:34" ht="12.75" customHeight="1">
      <c r="A172" s="22"/>
      <c r="B172" s="229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230"/>
      <c r="AC172" s="230"/>
      <c r="AD172" s="230"/>
      <c r="AE172" s="230"/>
      <c r="AF172" s="230"/>
      <c r="AG172" s="231"/>
      <c r="AH172" s="22"/>
    </row>
    <row r="173" spans="1:34" ht="6" customHeight="1">
      <c r="A173" s="22"/>
      <c r="B173" s="17"/>
      <c r="C173" s="17"/>
      <c r="D173" s="17"/>
      <c r="E173" s="17"/>
      <c r="F173" s="17"/>
      <c r="G173" s="17"/>
      <c r="H173" s="92"/>
      <c r="I173" s="92"/>
      <c r="J173" s="92"/>
      <c r="K173" s="92"/>
      <c r="L173" s="92"/>
      <c r="M173" s="78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78"/>
      <c r="AG173" s="22"/>
      <c r="AH173" s="22"/>
    </row>
    <row r="174" spans="1:33" ht="4.5" customHeight="1">
      <c r="A174" s="22"/>
      <c r="C174" s="9"/>
      <c r="H174" s="14"/>
      <c r="I174" s="14"/>
      <c r="J174" s="14"/>
      <c r="K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22"/>
    </row>
    <row r="175" spans="2:34" ht="12.75" customHeight="1">
      <c r="B175" s="141" t="s">
        <v>171</v>
      </c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2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4"/>
      <c r="AH175" s="140"/>
    </row>
    <row r="176" spans="2:34" ht="3" customHeight="1">
      <c r="B176" s="143"/>
      <c r="C176" s="139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4"/>
      <c r="AH176" s="140"/>
    </row>
    <row r="177" spans="2:34" ht="12">
      <c r="B177" s="143" t="s">
        <v>172</v>
      </c>
      <c r="C177" s="139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4"/>
      <c r="AH177" s="140"/>
    </row>
    <row r="178" spans="2:34" ht="12.75" customHeight="1">
      <c r="B178" s="226"/>
      <c r="C178" s="227" t="s">
        <v>85</v>
      </c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  <c r="Z178" s="227"/>
      <c r="AA178" s="227"/>
      <c r="AB178" s="227"/>
      <c r="AC178" s="227"/>
      <c r="AD178" s="227"/>
      <c r="AE178" s="227"/>
      <c r="AF178" s="227"/>
      <c r="AG178" s="228"/>
      <c r="AH178" s="140"/>
    </row>
    <row r="179" spans="2:34" ht="12.75" customHeight="1">
      <c r="B179" s="226"/>
      <c r="C179" s="227"/>
      <c r="D179" s="227"/>
      <c r="E179" s="227"/>
      <c r="F179" s="227"/>
      <c r="G179" s="227"/>
      <c r="H179" s="227"/>
      <c r="I179" s="227"/>
      <c r="J179" s="227"/>
      <c r="K179" s="227"/>
      <c r="L179" s="227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27"/>
      <c r="Y179" s="227"/>
      <c r="Z179" s="227"/>
      <c r="AA179" s="227"/>
      <c r="AB179" s="227"/>
      <c r="AC179" s="227"/>
      <c r="AD179" s="227"/>
      <c r="AE179" s="227"/>
      <c r="AF179" s="227"/>
      <c r="AG179" s="228"/>
      <c r="AH179" s="140"/>
    </row>
    <row r="180" spans="2:34" ht="12.75" customHeight="1">
      <c r="B180" s="226"/>
      <c r="C180" s="227"/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7"/>
      <c r="P180" s="227"/>
      <c r="Q180" s="227"/>
      <c r="R180" s="227"/>
      <c r="S180" s="227"/>
      <c r="T180" s="227"/>
      <c r="U180" s="227"/>
      <c r="V180" s="227"/>
      <c r="W180" s="227"/>
      <c r="X180" s="227"/>
      <c r="Y180" s="227"/>
      <c r="Z180" s="227"/>
      <c r="AA180" s="227"/>
      <c r="AB180" s="227"/>
      <c r="AC180" s="227"/>
      <c r="AD180" s="227"/>
      <c r="AE180" s="227"/>
      <c r="AF180" s="227"/>
      <c r="AG180" s="228"/>
      <c r="AH180" s="140"/>
    </row>
    <row r="181" spans="2:34" ht="12.75" customHeight="1">
      <c r="B181" s="226"/>
      <c r="C181" s="227"/>
      <c r="D181" s="227"/>
      <c r="E181" s="227"/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  <c r="AA181" s="227"/>
      <c r="AB181" s="227"/>
      <c r="AC181" s="227"/>
      <c r="AD181" s="227"/>
      <c r="AE181" s="227"/>
      <c r="AF181" s="227"/>
      <c r="AG181" s="228"/>
      <c r="AH181" s="140"/>
    </row>
    <row r="182" spans="2:34" ht="12.75" customHeight="1">
      <c r="B182" s="226"/>
      <c r="C182" s="227"/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  <c r="AA182" s="227"/>
      <c r="AB182" s="227"/>
      <c r="AC182" s="227"/>
      <c r="AD182" s="227"/>
      <c r="AE182" s="227"/>
      <c r="AF182" s="227"/>
      <c r="AG182" s="228"/>
      <c r="AH182" s="140"/>
    </row>
    <row r="183" spans="2:34" ht="12.75" customHeight="1">
      <c r="B183" s="226"/>
      <c r="C183" s="227"/>
      <c r="D183" s="227"/>
      <c r="E183" s="227"/>
      <c r="F183" s="227"/>
      <c r="G183" s="227"/>
      <c r="H183" s="227"/>
      <c r="I183" s="227"/>
      <c r="J183" s="227"/>
      <c r="K183" s="227"/>
      <c r="L183" s="227"/>
      <c r="M183" s="227"/>
      <c r="N183" s="227"/>
      <c r="O183" s="227"/>
      <c r="P183" s="227"/>
      <c r="Q183" s="227"/>
      <c r="R183" s="227"/>
      <c r="S183" s="227"/>
      <c r="T183" s="227"/>
      <c r="U183" s="227"/>
      <c r="V183" s="227"/>
      <c r="W183" s="227"/>
      <c r="X183" s="227"/>
      <c r="Y183" s="227"/>
      <c r="Z183" s="227"/>
      <c r="AA183" s="227"/>
      <c r="AB183" s="227"/>
      <c r="AC183" s="227"/>
      <c r="AD183" s="227"/>
      <c r="AE183" s="227"/>
      <c r="AF183" s="227"/>
      <c r="AG183" s="228"/>
      <c r="AH183" s="140"/>
    </row>
    <row r="184" spans="2:34" ht="5.25" customHeight="1">
      <c r="B184" s="229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1"/>
      <c r="AH184" s="140"/>
    </row>
    <row r="185" spans="2:34" ht="5.25" customHeight="1">
      <c r="B185" s="145"/>
      <c r="C185" s="139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</row>
    <row r="186" spans="2:33" ht="27" customHeight="1">
      <c r="B186" s="16"/>
      <c r="C186" s="19"/>
      <c r="AG186" s="32"/>
    </row>
    <row r="187" spans="2:33" ht="12">
      <c r="B187" s="16"/>
      <c r="C187" s="519"/>
      <c r="D187" s="519"/>
      <c r="E187" s="519"/>
      <c r="F187" s="519"/>
      <c r="G187" s="24" t="s">
        <v>76</v>
      </c>
      <c r="H187" s="537"/>
      <c r="I187" s="537"/>
      <c r="J187" s="24" t="s">
        <v>58</v>
      </c>
      <c r="K187" s="537"/>
      <c r="L187" s="537"/>
      <c r="M187" s="537"/>
      <c r="N187" s="24" t="s">
        <v>58</v>
      </c>
      <c r="O187" s="537"/>
      <c r="P187" s="537"/>
      <c r="Q187" s="22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32"/>
    </row>
    <row r="188" spans="2:33" ht="12.75" customHeight="1">
      <c r="B188" s="16"/>
      <c r="C188" s="565" t="s">
        <v>18</v>
      </c>
      <c r="D188" s="565"/>
      <c r="E188" s="565"/>
      <c r="F188" s="565"/>
      <c r="G188" s="565"/>
      <c r="H188" s="565"/>
      <c r="I188" s="565"/>
      <c r="J188" s="565"/>
      <c r="K188" s="565"/>
      <c r="L188" s="565"/>
      <c r="M188" s="565"/>
      <c r="N188" s="565"/>
      <c r="O188" s="565"/>
      <c r="Q188" s="22"/>
      <c r="S188" s="22" t="s">
        <v>270</v>
      </c>
      <c r="T188" s="52"/>
      <c r="U188" s="52"/>
      <c r="V188" s="52"/>
      <c r="W188" s="52"/>
      <c r="X188" s="52"/>
      <c r="Y188" s="52"/>
      <c r="Z188" s="52"/>
      <c r="AA188" s="52"/>
      <c r="AB188" s="52"/>
      <c r="AC188" s="22"/>
      <c r="AD188" s="22"/>
      <c r="AE188" s="22"/>
      <c r="AG188" s="32"/>
    </row>
    <row r="189" spans="2:33" ht="12">
      <c r="B189" s="16"/>
      <c r="C189" s="24"/>
      <c r="D189" s="24"/>
      <c r="E189" s="567"/>
      <c r="F189" s="567"/>
      <c r="G189" s="567"/>
      <c r="H189" s="567"/>
      <c r="I189" s="567"/>
      <c r="J189" s="567"/>
      <c r="K189" s="567"/>
      <c r="L189" s="567"/>
      <c r="M189" s="567"/>
      <c r="N189" s="567"/>
      <c r="O189" s="567"/>
      <c r="P189" s="567"/>
      <c r="S189" s="54" t="s">
        <v>59</v>
      </c>
      <c r="T189" s="54"/>
      <c r="U189" s="566"/>
      <c r="V189" s="566"/>
      <c r="W189" s="566"/>
      <c r="X189" s="566"/>
      <c r="Y189" s="566"/>
      <c r="Z189" s="566"/>
      <c r="AA189" s="566"/>
      <c r="AB189" s="566"/>
      <c r="AC189" s="566"/>
      <c r="AD189" s="566"/>
      <c r="AE189" s="566"/>
      <c r="AF189" s="566"/>
      <c r="AG189" s="32"/>
    </row>
    <row r="190" spans="2:33" ht="11.25" customHeight="1">
      <c r="B190" s="16"/>
      <c r="C190" s="24"/>
      <c r="D190" s="24"/>
      <c r="E190" s="567"/>
      <c r="F190" s="567"/>
      <c r="G190" s="567"/>
      <c r="H190" s="567"/>
      <c r="I190" s="567"/>
      <c r="J190" s="567"/>
      <c r="K190" s="567"/>
      <c r="L190" s="567"/>
      <c r="M190" s="567"/>
      <c r="N190" s="567"/>
      <c r="O190" s="567"/>
      <c r="P190" s="567"/>
      <c r="S190" s="54" t="s">
        <v>60</v>
      </c>
      <c r="T190" s="54"/>
      <c r="U190" s="566"/>
      <c r="V190" s="566"/>
      <c r="W190" s="566"/>
      <c r="X190" s="566"/>
      <c r="Y190" s="566"/>
      <c r="Z190" s="14"/>
      <c r="AA190" s="14"/>
      <c r="AB190" s="14"/>
      <c r="AC190" s="14"/>
      <c r="AD190" s="14"/>
      <c r="AE190" s="14"/>
      <c r="AF190" s="14"/>
      <c r="AG190" s="32"/>
    </row>
    <row r="191" spans="2:33" ht="12">
      <c r="B191" s="16"/>
      <c r="C191" s="9"/>
      <c r="S191" s="22"/>
      <c r="T191" s="22"/>
      <c r="U191" s="22"/>
      <c r="W191" s="22"/>
      <c r="X191" s="22"/>
      <c r="Y191" s="22"/>
      <c r="Z191" s="22"/>
      <c r="AA191" s="22"/>
      <c r="AB191" s="22"/>
      <c r="AC191" s="22"/>
      <c r="AD191" s="22"/>
      <c r="AE191" s="22"/>
      <c r="AG191" s="32"/>
    </row>
    <row r="192" spans="2:33" ht="12">
      <c r="B192" s="16"/>
      <c r="C192" s="9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32"/>
    </row>
    <row r="193" spans="2:33" ht="12">
      <c r="B193" s="16"/>
      <c r="S193" s="22" t="s">
        <v>270</v>
      </c>
      <c r="T193" s="52"/>
      <c r="U193" s="52"/>
      <c r="V193" s="52"/>
      <c r="W193" s="52"/>
      <c r="X193" s="52"/>
      <c r="Y193" s="52"/>
      <c r="Z193" s="52"/>
      <c r="AA193" s="52"/>
      <c r="AB193" s="52"/>
      <c r="AC193" s="22"/>
      <c r="AD193" s="22"/>
      <c r="AE193" s="22"/>
      <c r="AG193" s="32"/>
    </row>
    <row r="194" spans="2:33" ht="12.75" customHeight="1">
      <c r="B194" s="16"/>
      <c r="S194" s="54" t="s">
        <v>59</v>
      </c>
      <c r="T194" s="54"/>
      <c r="U194" s="566"/>
      <c r="V194" s="566"/>
      <c r="W194" s="566"/>
      <c r="X194" s="566"/>
      <c r="Y194" s="566"/>
      <c r="Z194" s="566"/>
      <c r="AA194" s="566"/>
      <c r="AB194" s="566"/>
      <c r="AC194" s="566"/>
      <c r="AD194" s="566"/>
      <c r="AE194" s="566"/>
      <c r="AF194" s="566"/>
      <c r="AG194" s="32"/>
    </row>
    <row r="195" spans="2:33" ht="12">
      <c r="B195" s="16"/>
      <c r="C195" s="9"/>
      <c r="S195" s="54" t="s">
        <v>60</v>
      </c>
      <c r="T195" s="54"/>
      <c r="U195" s="566"/>
      <c r="V195" s="566"/>
      <c r="W195" s="566"/>
      <c r="X195" s="566"/>
      <c r="Y195" s="566"/>
      <c r="Z195" s="54"/>
      <c r="AA195" s="54"/>
      <c r="AB195" s="54"/>
      <c r="AC195" s="54"/>
      <c r="AD195" s="54"/>
      <c r="AE195" s="54"/>
      <c r="AF195" s="54"/>
      <c r="AG195" s="32"/>
    </row>
    <row r="196" spans="2:33" ht="12">
      <c r="B196" s="20"/>
      <c r="C196" s="53" t="s">
        <v>21</v>
      </c>
      <c r="AF196" s="22"/>
      <c r="AG196" s="32"/>
    </row>
    <row r="197" spans="2:33" ht="6.75" customHeight="1">
      <c r="B197" s="20"/>
      <c r="C197" s="53"/>
      <c r="S197" s="22"/>
      <c r="T197" s="22"/>
      <c r="U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32"/>
    </row>
    <row r="198" spans="2:33" ht="12">
      <c r="B198" s="20"/>
      <c r="C198" s="103"/>
      <c r="E198" s="137" t="s">
        <v>121</v>
      </c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32"/>
    </row>
    <row r="199" spans="2:33" ht="5.25" customHeight="1">
      <c r="B199" s="20"/>
      <c r="C199" s="53"/>
      <c r="E199" s="225"/>
      <c r="S199" s="22"/>
      <c r="T199" s="22"/>
      <c r="U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32"/>
    </row>
    <row r="200" spans="2:33" ht="12">
      <c r="B200" s="20"/>
      <c r="C200" s="103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32"/>
    </row>
    <row r="201" spans="2:33" ht="4.5" customHeight="1">
      <c r="B201" s="20"/>
      <c r="C201" s="53"/>
      <c r="E201" s="225"/>
      <c r="S201" s="22"/>
      <c r="T201" s="22"/>
      <c r="U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32"/>
    </row>
    <row r="202" spans="2:33" ht="12">
      <c r="B202" s="20"/>
      <c r="C202" s="103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32"/>
    </row>
    <row r="203" spans="2:33" ht="3.75" customHeight="1">
      <c r="B203" s="20"/>
      <c r="C203" s="9"/>
      <c r="E203" s="225"/>
      <c r="S203" s="22"/>
      <c r="T203" s="22"/>
      <c r="U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32"/>
    </row>
    <row r="204" spans="2:33" ht="3.75" customHeight="1">
      <c r="B204" s="20"/>
      <c r="C204" s="82"/>
      <c r="S204" s="22"/>
      <c r="T204" s="22"/>
      <c r="U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32"/>
    </row>
    <row r="205" spans="2:33" ht="4.5" customHeight="1">
      <c r="B205" s="21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1"/>
    </row>
    <row r="206" ht="9" customHeight="1">
      <c r="C206" s="9"/>
    </row>
    <row r="207" spans="32:33" ht="12">
      <c r="AF207" s="22"/>
      <c r="AG207" s="22"/>
    </row>
    <row r="208" spans="32:33" ht="12">
      <c r="AF208" s="22"/>
      <c r="AG208" s="22"/>
    </row>
    <row r="209" ht="12">
      <c r="C209" s="9"/>
    </row>
    <row r="211" ht="12">
      <c r="C211" s="9"/>
    </row>
    <row r="212" ht="12">
      <c r="C212" s="9"/>
    </row>
    <row r="213" ht="12">
      <c r="C213" s="9"/>
    </row>
    <row r="214" ht="12">
      <c r="C214" s="9"/>
    </row>
    <row r="215" ht="12">
      <c r="C215" s="9"/>
    </row>
    <row r="216" ht="12">
      <c r="C216" s="9"/>
    </row>
    <row r="217" ht="12">
      <c r="C217" s="9"/>
    </row>
    <row r="218" ht="12">
      <c r="C218" s="9"/>
    </row>
    <row r="219" ht="12">
      <c r="C219" s="9"/>
    </row>
    <row r="220" ht="12">
      <c r="C220" s="9"/>
    </row>
    <row r="221" ht="12">
      <c r="C221" s="9"/>
    </row>
    <row r="222" ht="12">
      <c r="C222" s="9"/>
    </row>
  </sheetData>
  <sheetProtection/>
  <mergeCells count="122">
    <mergeCell ref="V49:X49"/>
    <mergeCell ref="V50:X50"/>
    <mergeCell ref="V51:X51"/>
    <mergeCell ref="V52:X52"/>
    <mergeCell ref="V53:X53"/>
    <mergeCell ref="V54:X54"/>
    <mergeCell ref="V55:X55"/>
    <mergeCell ref="Y115:AG115"/>
    <mergeCell ref="Y96:AG96"/>
    <mergeCell ref="Y53:Z53"/>
    <mergeCell ref="Y54:Z54"/>
    <mergeCell ref="AA53:AB53"/>
    <mergeCell ref="Y95:AG95"/>
    <mergeCell ref="P98:X98"/>
    <mergeCell ref="AA54:AB54"/>
    <mergeCell ref="K127:N127"/>
    <mergeCell ref="X127:AB127"/>
    <mergeCell ref="Y102:AG102"/>
    <mergeCell ref="K130:N130"/>
    <mergeCell ref="K128:N128"/>
    <mergeCell ref="AD126:AF126"/>
    <mergeCell ref="U194:AF194"/>
    <mergeCell ref="B156:Q156"/>
    <mergeCell ref="B160:Q160"/>
    <mergeCell ref="B161:Q161"/>
    <mergeCell ref="B157:Q157"/>
    <mergeCell ref="B158:Q158"/>
    <mergeCell ref="B159:Q159"/>
    <mergeCell ref="AD129:AF129"/>
    <mergeCell ref="AC148:AF148"/>
    <mergeCell ref="AD131:AF131"/>
    <mergeCell ref="AD127:AF127"/>
    <mergeCell ref="K129:N129"/>
    <mergeCell ref="X129:AB129"/>
    <mergeCell ref="K133:M133"/>
    <mergeCell ref="K135:M135"/>
    <mergeCell ref="K131:N131"/>
    <mergeCell ref="U190:Y190"/>
    <mergeCell ref="E189:P189"/>
    <mergeCell ref="E190:P190"/>
    <mergeCell ref="U189:AF189"/>
    <mergeCell ref="U195:Y195"/>
    <mergeCell ref="X128:AB128"/>
    <mergeCell ref="X130:AB130"/>
    <mergeCell ref="AD130:AF130"/>
    <mergeCell ref="AD128:AF128"/>
    <mergeCell ref="X131:AB131"/>
    <mergeCell ref="B154:Q154"/>
    <mergeCell ref="B155:Q155"/>
    <mergeCell ref="AB152:AG152"/>
    <mergeCell ref="AB153:AG153"/>
    <mergeCell ref="R152:AA153"/>
    <mergeCell ref="C188:O188"/>
    <mergeCell ref="E121:AG121"/>
    <mergeCell ref="B101:F101"/>
    <mergeCell ref="B102:F102"/>
    <mergeCell ref="G101:O101"/>
    <mergeCell ref="P101:X101"/>
    <mergeCell ref="G102:O102"/>
    <mergeCell ref="P102:X102"/>
    <mergeCell ref="Y101:AG101"/>
    <mergeCell ref="Y98:AG98"/>
    <mergeCell ref="P99:X99"/>
    <mergeCell ref="Y99:AG99"/>
    <mergeCell ref="G100:O100"/>
    <mergeCell ref="P100:X100"/>
    <mergeCell ref="Y100:AG100"/>
    <mergeCell ref="G98:O98"/>
    <mergeCell ref="B99:F99"/>
    <mergeCell ref="B100:F100"/>
    <mergeCell ref="G95:O95"/>
    <mergeCell ref="G97:O97"/>
    <mergeCell ref="G99:O99"/>
    <mergeCell ref="B95:F95"/>
    <mergeCell ref="B96:F96"/>
    <mergeCell ref="B97:F97"/>
    <mergeCell ref="G96:O96"/>
    <mergeCell ref="B98:F98"/>
    <mergeCell ref="AC47:AG47"/>
    <mergeCell ref="Y48:Z48"/>
    <mergeCell ref="AA48:AB48"/>
    <mergeCell ref="Y46:AB46"/>
    <mergeCell ref="B17:V17"/>
    <mergeCell ref="W17:AG17"/>
    <mergeCell ref="B27:V27"/>
    <mergeCell ref="B24:AG24"/>
    <mergeCell ref="C187:F187"/>
    <mergeCell ref="H187:I187"/>
    <mergeCell ref="K187:M187"/>
    <mergeCell ref="O187:P187"/>
    <mergeCell ref="J9:AE9"/>
    <mergeCell ref="J8:AE8"/>
    <mergeCell ref="AA30:AG30"/>
    <mergeCell ref="Y52:Z52"/>
    <mergeCell ref="AA52:AB52"/>
    <mergeCell ref="AC46:AG46"/>
    <mergeCell ref="G93:O93"/>
    <mergeCell ref="Y93:AG93"/>
    <mergeCell ref="P93:X93"/>
    <mergeCell ref="P97:X97"/>
    <mergeCell ref="Y97:AG97"/>
    <mergeCell ref="P96:X96"/>
    <mergeCell ref="G94:O94"/>
    <mergeCell ref="Y94:AG94"/>
    <mergeCell ref="P94:X94"/>
    <mergeCell ref="P95:X95"/>
    <mergeCell ref="Y47:AB47"/>
    <mergeCell ref="Y49:Z49"/>
    <mergeCell ref="Y50:Z50"/>
    <mergeCell ref="Y51:Z51"/>
    <mergeCell ref="AA49:AB49"/>
    <mergeCell ref="AA50:AB50"/>
    <mergeCell ref="AA51:AB51"/>
    <mergeCell ref="B40:S40"/>
    <mergeCell ref="B33:V33"/>
    <mergeCell ref="W33:AG33"/>
    <mergeCell ref="W27:AG27"/>
    <mergeCell ref="B30:K30"/>
    <mergeCell ref="L30:V30"/>
    <mergeCell ref="W37:AG37"/>
    <mergeCell ref="B37:V37"/>
    <mergeCell ref="W30:Z30"/>
  </mergeCells>
  <conditionalFormatting sqref="O2 O4">
    <cfRule type="expression" priority="1" dxfId="7" stopIfTrue="1">
      <formula>$N2&lt;&gt;""</formula>
    </cfRule>
  </conditionalFormatting>
  <conditionalFormatting sqref="C2:C5">
    <cfRule type="expression" priority="2" dxfId="7" stopIfTrue="1">
      <formula>$B2&lt;&gt;""</formula>
    </cfRule>
  </conditionalFormatting>
  <conditionalFormatting sqref="J9">
    <cfRule type="cellIs" priority="3" dxfId="6" operator="equal" stopIfTrue="1">
      <formula>"ASSINALAR UMA OPÇÃO"</formula>
    </cfRule>
  </conditionalFormatting>
  <printOptions/>
  <pageMargins left="0.984251968503937" right="0.3937007874015748" top="0.5905511811023623" bottom="0.3937007874015748" header="0.2362204724409449" footer="0.11811023622047245"/>
  <pageSetup fitToHeight="0" horizontalDpi="300" verticalDpi="300" orientation="portrait" paperSize="9" scale="81" r:id="rId2"/>
  <headerFooter alignWithMargins="0">
    <oddFooter>&amp;L&amp;8Pmo 010341&amp;7
&amp;C&amp;8Laudo Análise - Operações Coletivas - HH 021&amp;R&amp;8&amp;P/&amp;N</oddFooter>
  </headerFooter>
  <rowBreaks count="3" manualBreakCount="3">
    <brk id="111" max="33" man="1"/>
    <brk id="161" max="33" man="1"/>
    <brk id="173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8">
    <tabColor indexed="10"/>
  </sheetPr>
  <dimension ref="B1:O84"/>
  <sheetViews>
    <sheetView showGridLines="0" view="pageBreakPreview" zoomScaleSheetLayoutView="100" zoomScalePageLayoutView="0" workbookViewId="0" topLeftCell="A61">
      <selection activeCell="L56" sqref="L56"/>
    </sheetView>
  </sheetViews>
  <sheetFormatPr defaultColWidth="9.140625" defaultRowHeight="12.75"/>
  <cols>
    <col min="1" max="1" width="2.28125" style="5" customWidth="1"/>
    <col min="2" max="2" width="5.8515625" style="146" customWidth="1"/>
    <col min="3" max="3" width="14.00390625" style="5" customWidth="1"/>
    <col min="4" max="4" width="38.28125" style="5" customWidth="1"/>
    <col min="5" max="5" width="8.7109375" style="5" customWidth="1"/>
    <col min="6" max="6" width="13.57421875" style="5" customWidth="1"/>
    <col min="7" max="7" width="14.28125" style="5" customWidth="1"/>
    <col min="8" max="8" width="13.8515625" style="5" customWidth="1"/>
    <col min="9" max="9" width="0.42578125" style="5" customWidth="1"/>
    <col min="10" max="10" width="3.00390625" style="5" customWidth="1"/>
    <col min="11" max="11" width="0" style="5" hidden="1" customWidth="1"/>
    <col min="12" max="12" width="10.421875" style="5" bestFit="1" customWidth="1"/>
    <col min="13" max="16384" width="9.140625" style="5" customWidth="1"/>
  </cols>
  <sheetData>
    <row r="1" spans="4:7" ht="21.75" customHeight="1">
      <c r="D1" s="614" t="s">
        <v>86</v>
      </c>
      <c r="E1" s="614"/>
      <c r="F1" s="614"/>
      <c r="G1" s="614"/>
    </row>
    <row r="2" spans="4:7" ht="12.75" customHeight="1">
      <c r="D2" s="611" t="s">
        <v>373</v>
      </c>
      <c r="E2" s="611"/>
      <c r="F2" s="611"/>
      <c r="G2" s="611"/>
    </row>
    <row r="3" spans="4:7" ht="3.75" customHeight="1">
      <c r="D3" s="94"/>
      <c r="E3" s="94"/>
      <c r="F3" s="94"/>
      <c r="G3" s="94"/>
    </row>
    <row r="4" spans="2:7" s="148" customFormat="1" ht="12.75" customHeight="1">
      <c r="B4" s="147" t="s">
        <v>87</v>
      </c>
      <c r="D4" s="149"/>
      <c r="E4" s="149"/>
      <c r="F4" s="149"/>
      <c r="G4" s="149"/>
    </row>
    <row r="5" spans="2:7" s="148" customFormat="1" ht="6" customHeight="1">
      <c r="B5" s="147"/>
      <c r="D5" s="149"/>
      <c r="E5" s="149"/>
      <c r="F5" s="149"/>
      <c r="G5" s="149"/>
    </row>
    <row r="6" spans="2:12" s="148" customFormat="1" ht="12">
      <c r="B6" s="150" t="s">
        <v>88</v>
      </c>
      <c r="C6" s="151"/>
      <c r="D6" s="151"/>
      <c r="E6" s="151"/>
      <c r="F6" s="152"/>
      <c r="G6" s="153" t="s">
        <v>56</v>
      </c>
      <c r="H6" s="154"/>
      <c r="I6" s="155"/>
      <c r="J6" s="156"/>
      <c r="L6" s="157"/>
    </row>
    <row r="7" spans="2:12" s="148" customFormat="1" ht="12">
      <c r="B7" s="623" t="s">
        <v>374</v>
      </c>
      <c r="C7" s="624"/>
      <c r="D7" s="624"/>
      <c r="E7" s="624"/>
      <c r="F7" s="625"/>
      <c r="G7" s="232" t="s">
        <v>125</v>
      </c>
      <c r="H7" s="158"/>
      <c r="I7" s="155"/>
      <c r="J7" s="156"/>
      <c r="L7" s="157"/>
    </row>
    <row r="8" s="148" customFormat="1" ht="6" customHeight="1">
      <c r="B8" s="147"/>
    </row>
    <row r="9" spans="2:11" s="148" customFormat="1" ht="12" customHeight="1">
      <c r="B9" s="163" t="s">
        <v>24</v>
      </c>
      <c r="C9" s="162"/>
      <c r="D9" s="162"/>
      <c r="E9" s="633" t="s">
        <v>263</v>
      </c>
      <c r="F9" s="634"/>
      <c r="G9" s="634"/>
      <c r="H9" s="635"/>
      <c r="J9" s="160"/>
      <c r="K9" s="156"/>
    </row>
    <row r="10" spans="2:11" s="148" customFormat="1" ht="14.25" customHeight="1">
      <c r="B10" s="630"/>
      <c r="C10" s="631"/>
      <c r="D10" s="632"/>
      <c r="E10" s="606" t="s">
        <v>365</v>
      </c>
      <c r="F10" s="607"/>
      <c r="G10" s="607"/>
      <c r="H10" s="608"/>
      <c r="J10" s="160"/>
      <c r="K10" s="156"/>
    </row>
    <row r="11" spans="2:11" s="148" customFormat="1" ht="6" customHeight="1">
      <c r="B11" s="156"/>
      <c r="C11" s="156"/>
      <c r="D11" s="166"/>
      <c r="E11" s="166"/>
      <c r="F11" s="166"/>
      <c r="G11" s="166"/>
      <c r="H11" s="166"/>
      <c r="J11" s="166"/>
      <c r="K11" s="156"/>
    </row>
    <row r="12" spans="2:8" s="148" customFormat="1" ht="12" customHeight="1">
      <c r="B12" s="159" t="s">
        <v>264</v>
      </c>
      <c r="C12" s="160"/>
      <c r="D12" s="160"/>
      <c r="E12" s="160"/>
      <c r="F12" s="160"/>
      <c r="G12" s="160"/>
      <c r="H12" s="161"/>
    </row>
    <row r="13" spans="2:11" s="148" customFormat="1" ht="12" customHeight="1">
      <c r="B13" s="606"/>
      <c r="C13" s="609"/>
      <c r="D13" s="626"/>
      <c r="E13" s="626"/>
      <c r="F13" s="626"/>
      <c r="G13" s="626"/>
      <c r="H13" s="627"/>
      <c r="K13" s="156"/>
    </row>
    <row r="14" spans="2:11" s="148" customFormat="1" ht="6" customHeight="1">
      <c r="B14" s="162"/>
      <c r="C14" s="162"/>
      <c r="D14" s="156"/>
      <c r="E14" s="156"/>
      <c r="F14" s="156"/>
      <c r="G14" s="156"/>
      <c r="H14" s="156"/>
      <c r="J14" s="156"/>
      <c r="K14" s="156"/>
    </row>
    <row r="15" spans="2:11" s="148" customFormat="1" ht="12" customHeight="1">
      <c r="B15" s="163" t="s">
        <v>89</v>
      </c>
      <c r="C15" s="162"/>
      <c r="D15" s="162"/>
      <c r="E15" s="162"/>
      <c r="F15" s="162"/>
      <c r="G15" s="162"/>
      <c r="H15" s="164" t="s">
        <v>265</v>
      </c>
      <c r="J15" s="160"/>
      <c r="K15" s="156"/>
    </row>
    <row r="16" spans="2:11" s="148" customFormat="1" ht="12" customHeight="1">
      <c r="B16" s="606"/>
      <c r="C16" s="609"/>
      <c r="D16" s="609"/>
      <c r="E16" s="609"/>
      <c r="F16" s="609"/>
      <c r="G16" s="610"/>
      <c r="H16" s="165"/>
      <c r="J16" s="160"/>
      <c r="K16" s="156"/>
    </row>
    <row r="17" spans="2:11" s="148" customFormat="1" ht="6" customHeight="1">
      <c r="B17" s="156"/>
      <c r="C17" s="156"/>
      <c r="D17" s="166"/>
      <c r="E17" s="166"/>
      <c r="F17" s="166"/>
      <c r="G17" s="166"/>
      <c r="H17" s="166"/>
      <c r="J17" s="166"/>
      <c r="K17" s="156"/>
    </row>
    <row r="18" spans="2:11" s="148" customFormat="1" ht="12" customHeight="1">
      <c r="B18" s="159" t="s">
        <v>90</v>
      </c>
      <c r="C18" s="160"/>
      <c r="D18" s="160"/>
      <c r="E18" s="160"/>
      <c r="F18" s="160"/>
      <c r="G18" s="160"/>
      <c r="H18" s="164" t="s">
        <v>28</v>
      </c>
      <c r="J18" s="160"/>
      <c r="K18" s="156"/>
    </row>
    <row r="19" spans="2:11" s="148" customFormat="1" ht="12" customHeight="1">
      <c r="B19" s="606"/>
      <c r="C19" s="609"/>
      <c r="D19" s="609"/>
      <c r="E19" s="609"/>
      <c r="F19" s="609"/>
      <c r="G19" s="610"/>
      <c r="H19" s="390"/>
      <c r="J19" s="160"/>
      <c r="K19" s="156"/>
    </row>
    <row r="20" spans="4:11" s="148" customFormat="1" ht="6" customHeight="1">
      <c r="D20" s="156"/>
      <c r="E20" s="166"/>
      <c r="F20" s="166"/>
      <c r="G20" s="166"/>
      <c r="H20" s="166"/>
      <c r="I20" s="166"/>
      <c r="J20" s="166"/>
      <c r="K20" s="156"/>
    </row>
    <row r="21" spans="2:10" s="148" customFormat="1" ht="12" customHeight="1">
      <c r="B21" s="167" t="s">
        <v>91</v>
      </c>
      <c r="C21" s="156"/>
      <c r="D21" s="166"/>
      <c r="E21" s="166"/>
      <c r="F21" s="166"/>
      <c r="G21" s="166"/>
      <c r="H21" s="166"/>
      <c r="I21" s="166"/>
      <c r="J21" s="156"/>
    </row>
    <row r="22" ht="6" customHeight="1">
      <c r="B22" s="168"/>
    </row>
    <row r="23" spans="2:8" s="93" customFormat="1" ht="14.25" customHeight="1">
      <c r="B23" s="615" t="s">
        <v>92</v>
      </c>
      <c r="C23" s="618" t="s">
        <v>93</v>
      </c>
      <c r="D23" s="619"/>
      <c r="E23" s="620"/>
      <c r="F23" s="628" t="s">
        <v>94</v>
      </c>
      <c r="G23" s="629"/>
      <c r="H23" s="612" t="s">
        <v>95</v>
      </c>
    </row>
    <row r="24" spans="2:8" s="93" customFormat="1" ht="14.25" customHeight="1">
      <c r="B24" s="616"/>
      <c r="C24" s="621"/>
      <c r="D24" s="622"/>
      <c r="E24" s="622"/>
      <c r="F24" s="303" t="s">
        <v>125</v>
      </c>
      <c r="G24" s="304" t="s">
        <v>96</v>
      </c>
      <c r="H24" s="613"/>
    </row>
    <row r="25" spans="2:15" s="93" customFormat="1" ht="12.75">
      <c r="B25" s="617"/>
      <c r="C25" s="170" t="s">
        <v>118</v>
      </c>
      <c r="D25" s="171"/>
      <c r="E25" s="171"/>
      <c r="F25" s="173" t="s">
        <v>19</v>
      </c>
      <c r="G25" s="172" t="s">
        <v>19</v>
      </c>
      <c r="H25" s="172" t="s">
        <v>19</v>
      </c>
      <c r="O25" s="174"/>
    </row>
    <row r="26" spans="2:15" s="93" customFormat="1" ht="12.75">
      <c r="B26" s="470" t="s">
        <v>366</v>
      </c>
      <c r="C26" s="471"/>
      <c r="D26" s="472"/>
      <c r="E26" s="472"/>
      <c r="F26" s="470"/>
      <c r="G26" s="473"/>
      <c r="H26" s="473"/>
      <c r="O26" s="174"/>
    </row>
    <row r="27" spans="2:10" ht="12.75">
      <c r="B27" s="175">
        <v>1</v>
      </c>
      <c r="C27" s="176" t="s">
        <v>368</v>
      </c>
      <c r="D27" s="391"/>
      <c r="E27" s="177"/>
      <c r="F27" s="178"/>
      <c r="G27" s="291"/>
      <c r="H27" s="180">
        <f>SUM(F27:G27)</f>
        <v>0</v>
      </c>
      <c r="J27" s="7"/>
    </row>
    <row r="28" spans="2:10" ht="12.75">
      <c r="B28" s="175">
        <v>2</v>
      </c>
      <c r="C28" s="176" t="s">
        <v>184</v>
      </c>
      <c r="D28" s="391"/>
      <c r="E28" s="177"/>
      <c r="F28" s="181">
        <f>SUM(F29:F36)</f>
        <v>0</v>
      </c>
      <c r="G28" s="181">
        <f>SUM(G29:G36)</f>
        <v>0</v>
      </c>
      <c r="H28" s="180">
        <f>F28+G28</f>
        <v>0</v>
      </c>
      <c r="J28" s="7"/>
    </row>
    <row r="29" spans="2:10" ht="12.75">
      <c r="B29" s="182" t="s">
        <v>98</v>
      </c>
      <c r="C29" s="183" t="s">
        <v>283</v>
      </c>
      <c r="D29" s="392"/>
      <c r="E29" s="184"/>
      <c r="F29" s="179"/>
      <c r="G29" s="179"/>
      <c r="H29" s="185">
        <f>F29+G29</f>
        <v>0</v>
      </c>
      <c r="J29" s="7"/>
    </row>
    <row r="30" spans="2:10" ht="12.75">
      <c r="B30" s="292" t="s">
        <v>100</v>
      </c>
      <c r="C30" s="293" t="s">
        <v>284</v>
      </c>
      <c r="D30" s="393"/>
      <c r="E30" s="294"/>
      <c r="F30" s="295"/>
      <c r="G30" s="295"/>
      <c r="H30" s="185">
        <f aca="true" t="shared" si="0" ref="H30:H36">F30+G30</f>
        <v>0</v>
      </c>
      <c r="J30" s="7"/>
    </row>
    <row r="31" spans="2:10" ht="12.75">
      <c r="B31" s="292" t="s">
        <v>280</v>
      </c>
      <c r="C31" s="293" t="s">
        <v>285</v>
      </c>
      <c r="D31" s="393"/>
      <c r="E31" s="294"/>
      <c r="F31" s="295"/>
      <c r="G31" s="295"/>
      <c r="H31" s="185">
        <f t="shared" si="0"/>
        <v>0</v>
      </c>
      <c r="J31" s="7"/>
    </row>
    <row r="32" spans="2:10" ht="12.75">
      <c r="B32" s="292" t="s">
        <v>281</v>
      </c>
      <c r="C32" s="293" t="s">
        <v>286</v>
      </c>
      <c r="D32" s="393"/>
      <c r="E32" s="294"/>
      <c r="F32" s="295"/>
      <c r="G32" s="295"/>
      <c r="H32" s="185">
        <f t="shared" si="0"/>
        <v>0</v>
      </c>
      <c r="J32" s="7"/>
    </row>
    <row r="33" spans="2:10" ht="12.75">
      <c r="B33" s="292" t="s">
        <v>282</v>
      </c>
      <c r="C33" s="293" t="s">
        <v>287</v>
      </c>
      <c r="D33" s="393"/>
      <c r="E33" s="294"/>
      <c r="F33" s="295"/>
      <c r="G33" s="295"/>
      <c r="H33" s="185">
        <f t="shared" si="0"/>
        <v>0</v>
      </c>
      <c r="J33" s="7"/>
    </row>
    <row r="34" spans="2:10" ht="12.75">
      <c r="B34" s="292" t="s">
        <v>288</v>
      </c>
      <c r="C34" s="293" t="s">
        <v>291</v>
      </c>
      <c r="D34" s="393"/>
      <c r="E34" s="294"/>
      <c r="F34" s="295"/>
      <c r="G34" s="295"/>
      <c r="H34" s="185">
        <f t="shared" si="0"/>
        <v>0</v>
      </c>
      <c r="J34" s="7"/>
    </row>
    <row r="35" spans="2:10" ht="12.75">
      <c r="B35" s="292" t="s">
        <v>289</v>
      </c>
      <c r="C35" s="293" t="s">
        <v>290</v>
      </c>
      <c r="D35" s="393"/>
      <c r="E35" s="294"/>
      <c r="F35" s="295"/>
      <c r="G35" s="295"/>
      <c r="H35" s="185">
        <f t="shared" si="0"/>
        <v>0</v>
      </c>
      <c r="J35" s="7"/>
    </row>
    <row r="36" spans="2:10" ht="12.75">
      <c r="B36" s="292" t="s">
        <v>322</v>
      </c>
      <c r="C36" s="293" t="s">
        <v>375</v>
      </c>
      <c r="D36" s="393"/>
      <c r="E36" s="294"/>
      <c r="F36" s="295"/>
      <c r="G36" s="295"/>
      <c r="H36" s="185">
        <f t="shared" si="0"/>
        <v>0</v>
      </c>
      <c r="J36" s="7"/>
    </row>
    <row r="37" spans="2:10" ht="12.75">
      <c r="B37" s="474" t="s">
        <v>20</v>
      </c>
      <c r="C37" s="640" t="s">
        <v>369</v>
      </c>
      <c r="D37" s="641"/>
      <c r="E37" s="642"/>
      <c r="F37" s="475">
        <f>F27+F28</f>
        <v>0</v>
      </c>
      <c r="G37" s="475">
        <f>G27+G28</f>
        <v>0</v>
      </c>
      <c r="H37" s="475">
        <f>H28+H27</f>
        <v>0</v>
      </c>
      <c r="J37" s="7"/>
    </row>
    <row r="38" spans="2:10" ht="6.75" customHeight="1">
      <c r="B38" s="480"/>
      <c r="C38" s="643"/>
      <c r="D38" s="643"/>
      <c r="E38" s="643"/>
      <c r="F38" s="480"/>
      <c r="G38" s="480"/>
      <c r="H38" s="481"/>
      <c r="J38" s="7"/>
    </row>
    <row r="39" spans="2:10" ht="12.75">
      <c r="B39" s="482">
        <v>3</v>
      </c>
      <c r="C39" s="644" t="s">
        <v>376</v>
      </c>
      <c r="D39" s="644"/>
      <c r="E39" s="644"/>
      <c r="F39" s="295"/>
      <c r="G39" s="295"/>
      <c r="H39" s="483">
        <f>F39+G39</f>
        <v>0</v>
      </c>
      <c r="J39" s="7"/>
    </row>
    <row r="40" spans="2:10" ht="6" customHeight="1">
      <c r="B40" s="484"/>
      <c r="C40" s="485"/>
      <c r="D40" s="486"/>
      <c r="E40" s="487"/>
      <c r="F40" s="488"/>
      <c r="G40" s="488"/>
      <c r="H40" s="193"/>
      <c r="J40" s="7"/>
    </row>
    <row r="41" spans="2:10" ht="12.75">
      <c r="B41" s="489" t="s">
        <v>111</v>
      </c>
      <c r="C41" s="645" t="s">
        <v>377</v>
      </c>
      <c r="D41" s="646"/>
      <c r="E41" s="647"/>
      <c r="F41" s="508">
        <f>F37+F39</f>
        <v>0</v>
      </c>
      <c r="G41" s="508">
        <f>G37+G39</f>
        <v>0</v>
      </c>
      <c r="H41" s="490">
        <f>H37+H39</f>
        <v>0</v>
      </c>
      <c r="J41" s="7"/>
    </row>
    <row r="42" spans="2:10" ht="12.75">
      <c r="B42" s="491"/>
      <c r="C42" s="492"/>
      <c r="D42" s="493"/>
      <c r="E42" s="494"/>
      <c r="F42" s="488"/>
      <c r="G42" s="488"/>
      <c r="H42" s="193">
        <f>F42+G42</f>
        <v>0</v>
      </c>
      <c r="J42" s="7"/>
    </row>
    <row r="43" spans="2:10" ht="12.75">
      <c r="B43" s="476" t="s">
        <v>367</v>
      </c>
      <c r="C43" s="477"/>
      <c r="D43" s="478"/>
      <c r="E43" s="478"/>
      <c r="F43" s="476"/>
      <c r="G43" s="479"/>
      <c r="H43" s="479"/>
      <c r="J43" s="7"/>
    </row>
    <row r="44" spans="2:10" ht="12.75">
      <c r="B44" s="204">
        <v>4</v>
      </c>
      <c r="C44" s="205" t="s">
        <v>97</v>
      </c>
      <c r="D44" s="209"/>
      <c r="E44" s="206"/>
      <c r="F44" s="296">
        <f>SUM(F45:F47)</f>
        <v>0</v>
      </c>
      <c r="G44" s="296">
        <f>SUM(G45:G47)</f>
        <v>0</v>
      </c>
      <c r="H44" s="207">
        <f>F44+G44</f>
        <v>0</v>
      </c>
      <c r="J44" s="7"/>
    </row>
    <row r="45" spans="2:10" ht="12.75">
      <c r="B45" s="182" t="s">
        <v>378</v>
      </c>
      <c r="C45" s="183" t="s">
        <v>99</v>
      </c>
      <c r="D45" s="392"/>
      <c r="E45" s="184"/>
      <c r="F45" s="179"/>
      <c r="G45" s="179"/>
      <c r="H45" s="185">
        <f>F45+G45</f>
        <v>0</v>
      </c>
      <c r="J45" s="7"/>
    </row>
    <row r="46" spans="2:10" ht="12.75">
      <c r="B46" s="182" t="s">
        <v>379</v>
      </c>
      <c r="C46" s="183" t="s">
        <v>101</v>
      </c>
      <c r="D46" s="392"/>
      <c r="E46" s="184"/>
      <c r="F46" s="179"/>
      <c r="G46" s="179"/>
      <c r="H46" s="185">
        <f>F46+G46</f>
        <v>0</v>
      </c>
      <c r="J46" s="7"/>
    </row>
    <row r="47" spans="2:10" ht="12.75">
      <c r="B47" s="182" t="s">
        <v>380</v>
      </c>
      <c r="C47" s="305" t="s">
        <v>102</v>
      </c>
      <c r="D47" s="394"/>
      <c r="E47" s="306"/>
      <c r="F47" s="307">
        <f>SUM(F48:F57)</f>
        <v>0</v>
      </c>
      <c r="G47" s="307">
        <f>SUM(G48:G57)</f>
        <v>0</v>
      </c>
      <c r="H47" s="308">
        <f aca="true" t="shared" si="1" ref="H47:H57">SUM(F47:G47)</f>
        <v>0</v>
      </c>
      <c r="J47" s="7"/>
    </row>
    <row r="48" spans="2:10" ht="12.75">
      <c r="B48" s="186"/>
      <c r="C48" s="187" t="s">
        <v>268</v>
      </c>
      <c r="D48" s="389"/>
      <c r="E48" s="188"/>
      <c r="F48" s="189"/>
      <c r="G48" s="190"/>
      <c r="H48" s="191">
        <f t="shared" si="1"/>
        <v>0</v>
      </c>
      <c r="J48" s="7"/>
    </row>
    <row r="49" spans="2:10" ht="12.75">
      <c r="B49" s="186"/>
      <c r="C49" s="187" t="s">
        <v>103</v>
      </c>
      <c r="D49" s="389"/>
      <c r="E49" s="188"/>
      <c r="F49" s="189"/>
      <c r="G49" s="190"/>
      <c r="H49" s="191">
        <f t="shared" si="1"/>
        <v>0</v>
      </c>
      <c r="J49" s="7"/>
    </row>
    <row r="50" spans="2:10" ht="12.75">
      <c r="B50" s="186"/>
      <c r="C50" s="187" t="s">
        <v>104</v>
      </c>
      <c r="D50" s="389"/>
      <c r="E50" s="188"/>
      <c r="F50" s="189"/>
      <c r="G50" s="190"/>
      <c r="H50" s="191">
        <f t="shared" si="1"/>
        <v>0</v>
      </c>
      <c r="J50" s="7"/>
    </row>
    <row r="51" spans="2:10" ht="12.75">
      <c r="B51" s="186"/>
      <c r="C51" s="187" t="s">
        <v>105</v>
      </c>
      <c r="D51" s="389"/>
      <c r="E51" s="188"/>
      <c r="F51" s="189"/>
      <c r="G51" s="190"/>
      <c r="H51" s="191">
        <f t="shared" si="1"/>
        <v>0</v>
      </c>
      <c r="J51" s="7"/>
    </row>
    <row r="52" spans="2:10" ht="12.75">
      <c r="B52" s="186"/>
      <c r="C52" s="187" t="s">
        <v>106</v>
      </c>
      <c r="D52" s="389"/>
      <c r="E52" s="188"/>
      <c r="F52" s="189"/>
      <c r="G52" s="190"/>
      <c r="H52" s="191">
        <f t="shared" si="1"/>
        <v>0</v>
      </c>
      <c r="J52" s="7"/>
    </row>
    <row r="53" spans="2:10" ht="12.75">
      <c r="B53" s="186"/>
      <c r="C53" s="187" t="s">
        <v>107</v>
      </c>
      <c r="D53" s="389"/>
      <c r="E53" s="188"/>
      <c r="F53" s="189"/>
      <c r="G53" s="190"/>
      <c r="H53" s="191">
        <f t="shared" si="1"/>
        <v>0</v>
      </c>
      <c r="J53" s="7"/>
    </row>
    <row r="54" spans="2:10" ht="12.75">
      <c r="B54" s="186"/>
      <c r="C54" s="187" t="s">
        <v>4</v>
      </c>
      <c r="D54" s="389"/>
      <c r="E54" s="188"/>
      <c r="F54" s="189"/>
      <c r="G54" s="190"/>
      <c r="H54" s="191">
        <f t="shared" si="1"/>
        <v>0</v>
      </c>
      <c r="J54" s="7"/>
    </row>
    <row r="55" spans="2:10" ht="12.75">
      <c r="B55" s="186"/>
      <c r="C55" s="187" t="s">
        <v>108</v>
      </c>
      <c r="D55" s="389"/>
      <c r="E55" s="188"/>
      <c r="F55" s="189"/>
      <c r="G55" s="190"/>
      <c r="H55" s="191">
        <f t="shared" si="1"/>
        <v>0</v>
      </c>
      <c r="J55" s="7"/>
    </row>
    <row r="56" spans="2:10" ht="12.75">
      <c r="B56" s="186"/>
      <c r="C56" s="187" t="s">
        <v>109</v>
      </c>
      <c r="D56" s="389"/>
      <c r="E56" s="188"/>
      <c r="F56" s="189"/>
      <c r="G56" s="190"/>
      <c r="H56" s="191">
        <f t="shared" si="1"/>
        <v>0</v>
      </c>
      <c r="J56" s="7"/>
    </row>
    <row r="57" spans="2:10" ht="12.75">
      <c r="B57" s="297"/>
      <c r="C57" s="187"/>
      <c r="D57" s="395"/>
      <c r="E57" s="298"/>
      <c r="F57" s="299"/>
      <c r="G57" s="300"/>
      <c r="H57" s="301">
        <f t="shared" si="1"/>
        <v>0</v>
      </c>
      <c r="J57" s="7"/>
    </row>
    <row r="58" spans="2:8" ht="12.75">
      <c r="B58" s="204">
        <v>5</v>
      </c>
      <c r="C58" s="205" t="s">
        <v>110</v>
      </c>
      <c r="D58" s="209"/>
      <c r="E58" s="206"/>
      <c r="F58" s="302"/>
      <c r="G58" s="296">
        <f>SUM(G59:G60)</f>
        <v>0</v>
      </c>
      <c r="H58" s="207">
        <f>SUM(G58:G58)</f>
        <v>0</v>
      </c>
    </row>
    <row r="59" spans="2:8" ht="12.75">
      <c r="B59" s="186"/>
      <c r="C59" s="187"/>
      <c r="D59" s="389"/>
      <c r="E59" s="188"/>
      <c r="F59" s="192"/>
      <c r="G59" s="189"/>
      <c r="H59" s="193">
        <f>SUM(G59:G59)</f>
        <v>0</v>
      </c>
    </row>
    <row r="60" spans="2:8" ht="12.75">
      <c r="B60" s="297"/>
      <c r="C60" s="495"/>
      <c r="D60" s="395"/>
      <c r="E60" s="298"/>
      <c r="F60" s="496"/>
      <c r="G60" s="299"/>
      <c r="H60" s="193">
        <f>SUM(G60:G60)</f>
        <v>0</v>
      </c>
    </row>
    <row r="61" spans="2:8" ht="12.75">
      <c r="B61" s="204">
        <v>6</v>
      </c>
      <c r="C61" s="636" t="s">
        <v>370</v>
      </c>
      <c r="D61" s="637"/>
      <c r="E61" s="638"/>
      <c r="F61" s="497"/>
      <c r="G61" s="497"/>
      <c r="H61" s="207">
        <f>SUM(F61:G61)</f>
        <v>0</v>
      </c>
    </row>
    <row r="62" spans="2:11" ht="12.75">
      <c r="B62" s="498">
        <v>7</v>
      </c>
      <c r="C62" s="176" t="s">
        <v>266</v>
      </c>
      <c r="D62" s="391"/>
      <c r="E62" s="177"/>
      <c r="F62" s="497"/>
      <c r="G62" s="497"/>
      <c r="H62" s="180">
        <f>SUM(F62:G62)</f>
        <v>0</v>
      </c>
      <c r="K62" s="7"/>
    </row>
    <row r="63" spans="2:8" s="95" customFormat="1" ht="6" customHeight="1">
      <c r="B63" s="138"/>
      <c r="C63" s="138"/>
      <c r="D63" s="138"/>
      <c r="E63" s="195"/>
      <c r="F63" s="196"/>
      <c r="G63" s="196"/>
      <c r="H63" s="197"/>
    </row>
    <row r="64" spans="2:8" s="95" customFormat="1" ht="12" customHeight="1">
      <c r="B64" s="474" t="s">
        <v>113</v>
      </c>
      <c r="C64" s="499" t="s">
        <v>381</v>
      </c>
      <c r="D64" s="500"/>
      <c r="E64" s="501"/>
      <c r="F64" s="502">
        <f>F44+F62+F61</f>
        <v>0</v>
      </c>
      <c r="G64" s="503">
        <f>G44+G58+G62+G61</f>
        <v>0</v>
      </c>
      <c r="H64" s="504">
        <f>SUM(F64:G64)</f>
        <v>0</v>
      </c>
    </row>
    <row r="65" spans="2:11" s="95" customFormat="1" ht="6" customHeight="1">
      <c r="B65" s="344"/>
      <c r="C65" s="344"/>
      <c r="D65" s="344"/>
      <c r="E65" s="396"/>
      <c r="F65" s="396"/>
      <c r="G65" s="397"/>
      <c r="H65" s="397"/>
      <c r="I65" s="398"/>
      <c r="K65" s="322"/>
    </row>
    <row r="66" spans="2:10" ht="12.75">
      <c r="B66" s="208">
        <v>7</v>
      </c>
      <c r="C66" s="205" t="s">
        <v>382</v>
      </c>
      <c r="D66" s="209"/>
      <c r="E66" s="209"/>
      <c r="F66" s="505">
        <f>'Custos Indiretos'!W68</f>
        <v>0</v>
      </c>
      <c r="G66" s="505">
        <f>'Custos Indiretos'!AC68</f>
        <v>0</v>
      </c>
      <c r="H66" s="207">
        <f>SUM(F66:G66)</f>
        <v>0</v>
      </c>
      <c r="J66" s="7"/>
    </row>
    <row r="67" spans="2:8" ht="6" customHeight="1">
      <c r="B67" s="210"/>
      <c r="C67" s="210"/>
      <c r="D67" s="210"/>
      <c r="E67" s="210"/>
      <c r="F67" s="210"/>
      <c r="G67" s="210"/>
      <c r="H67" s="210"/>
    </row>
    <row r="68" spans="2:10" ht="12" customHeight="1">
      <c r="B68" s="474" t="s">
        <v>114</v>
      </c>
      <c r="C68" s="499" t="s">
        <v>383</v>
      </c>
      <c r="D68" s="500"/>
      <c r="E68" s="500"/>
      <c r="F68" s="506">
        <f>F64+F66</f>
        <v>0</v>
      </c>
      <c r="G68" s="506">
        <f>G64+G66</f>
        <v>0</v>
      </c>
      <c r="H68" s="507">
        <f>H64+H66</f>
        <v>0</v>
      </c>
      <c r="J68" s="7"/>
    </row>
    <row r="69" spans="2:8" ht="13.5" customHeight="1">
      <c r="B69" s="210"/>
      <c r="C69" s="210"/>
      <c r="D69" s="210"/>
      <c r="E69" s="210"/>
      <c r="F69" s="210"/>
      <c r="G69" s="210"/>
      <c r="H69" s="210"/>
    </row>
    <row r="70" spans="2:8" ht="19.5" customHeight="1">
      <c r="B70" s="198" t="s">
        <v>315</v>
      </c>
      <c r="C70" s="199" t="s">
        <v>384</v>
      </c>
      <c r="D70" s="211"/>
      <c r="E70" s="213"/>
      <c r="F70" s="214">
        <f>F41+F68</f>
        <v>0</v>
      </c>
      <c r="G70" s="215">
        <f>G41+G68</f>
        <v>0</v>
      </c>
      <c r="H70" s="216"/>
    </row>
    <row r="71" spans="2:8" ht="8.25" customHeight="1">
      <c r="B71" s="510"/>
      <c r="C71" s="511"/>
      <c r="D71" s="511"/>
      <c r="E71" s="512"/>
      <c r="F71" s="513"/>
      <c r="G71" s="513"/>
      <c r="H71" s="514"/>
    </row>
    <row r="72" spans="2:8" ht="19.5" customHeight="1">
      <c r="B72" s="198" t="s">
        <v>316</v>
      </c>
      <c r="C72" s="199" t="s">
        <v>115</v>
      </c>
      <c r="D72" s="211"/>
      <c r="E72" s="211"/>
      <c r="F72" s="217"/>
      <c r="G72" s="217"/>
      <c r="H72" s="218">
        <f>H41+H68</f>
        <v>0</v>
      </c>
    </row>
    <row r="73" spans="2:8" ht="6.75" customHeight="1">
      <c r="B73" s="515"/>
      <c r="C73" s="516"/>
      <c r="D73" s="516"/>
      <c r="E73" s="516"/>
      <c r="F73" s="517"/>
      <c r="G73" s="517"/>
      <c r="H73" s="509"/>
    </row>
    <row r="74" spans="2:8" ht="13.5" customHeight="1">
      <c r="B74" s="219"/>
      <c r="C74" s="138" t="s">
        <v>116</v>
      </c>
      <c r="E74" s="516"/>
      <c r="F74" s="517"/>
      <c r="G74" s="517"/>
      <c r="H74" s="509"/>
    </row>
    <row r="75" spans="2:8" ht="6" customHeight="1">
      <c r="B75" s="210"/>
      <c r="C75" s="210"/>
      <c r="D75" s="210"/>
      <c r="E75" s="210"/>
      <c r="F75" s="210"/>
      <c r="G75" s="210"/>
      <c r="H75" s="210"/>
    </row>
    <row r="76" spans="2:8" ht="14.25" customHeight="1">
      <c r="B76" s="515"/>
      <c r="C76" s="5" t="s">
        <v>258</v>
      </c>
      <c r="D76" s="516"/>
      <c r="E76" s="516"/>
      <c r="F76" s="517"/>
      <c r="G76" s="517"/>
      <c r="H76" s="509"/>
    </row>
    <row r="77" ht="6" customHeight="1">
      <c r="B77" s="5"/>
    </row>
    <row r="78" spans="2:8" ht="12.75">
      <c r="B78" s="639"/>
      <c r="C78" s="639"/>
      <c r="D78" s="639"/>
      <c r="G78"/>
      <c r="H78"/>
    </row>
    <row r="79" spans="2:9" ht="12.75">
      <c r="B79" s="4" t="s">
        <v>117</v>
      </c>
      <c r="G79"/>
      <c r="H79"/>
      <c r="I79" s="221"/>
    </row>
    <row r="80" spans="7:8" ht="12.75">
      <c r="G80"/>
      <c r="H80"/>
    </row>
    <row r="81" spans="2:7" ht="12.75">
      <c r="B81" s="222"/>
      <c r="C81" s="223"/>
      <c r="F81" s="222"/>
      <c r="G81" s="223"/>
    </row>
    <row r="82" spans="2:8" ht="12.75">
      <c r="B82" s="5" t="s">
        <v>385</v>
      </c>
      <c r="D82" s="224"/>
      <c r="F82" s="5" t="s">
        <v>386</v>
      </c>
      <c r="H82" s="224"/>
    </row>
    <row r="83" spans="2:8" ht="12.75">
      <c r="B83" s="5" t="s">
        <v>120</v>
      </c>
      <c r="C83" s="288"/>
      <c r="D83" s="287"/>
      <c r="F83" s="5" t="s">
        <v>120</v>
      </c>
      <c r="G83" s="288"/>
      <c r="H83" s="287"/>
    </row>
    <row r="84" spans="2:8" ht="12.75">
      <c r="B84" s="5" t="s">
        <v>174</v>
      </c>
      <c r="C84" s="286"/>
      <c r="D84" s="287"/>
      <c r="F84" s="5" t="s">
        <v>174</v>
      </c>
      <c r="G84" s="287"/>
      <c r="H84" s="287"/>
    </row>
  </sheetData>
  <sheetProtection/>
  <mergeCells count="19">
    <mergeCell ref="B16:G16"/>
    <mergeCell ref="B10:D10"/>
    <mergeCell ref="E9:H9"/>
    <mergeCell ref="C61:E61"/>
    <mergeCell ref="B78:D78"/>
    <mergeCell ref="C37:E37"/>
    <mergeCell ref="C38:E38"/>
    <mergeCell ref="C39:E39"/>
    <mergeCell ref="C41:E41"/>
    <mergeCell ref="E10:H10"/>
    <mergeCell ref="B19:G19"/>
    <mergeCell ref="D2:G2"/>
    <mergeCell ref="H23:H24"/>
    <mergeCell ref="D1:G1"/>
    <mergeCell ref="B23:B25"/>
    <mergeCell ref="C23:E24"/>
    <mergeCell ref="B7:F7"/>
    <mergeCell ref="B13:H13"/>
    <mergeCell ref="F23:G23"/>
  </mergeCells>
  <printOptions horizontalCentered="1"/>
  <pageMargins left="0.7874015748031497" right="0.2362204724409449" top="0.7874015748031497" bottom="0.3937007874015748" header="0.1968503937007874" footer="0.1968503937007874"/>
  <pageSetup horizontalDpi="600" verticalDpi="600" orientation="portrait" paperSize="9" scale="78" r:id="rId4"/>
  <headerFooter alignWithMargins="0">
    <oddFooter>&amp;L&amp;8&amp;A&amp;R&amp;8&amp;P/&amp;N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9">
    <tabColor indexed="10"/>
  </sheetPr>
  <dimension ref="B1:O75"/>
  <sheetViews>
    <sheetView showGridLines="0" view="pageBreakPreview" zoomScaleSheetLayoutView="100" zoomScalePageLayoutView="0" workbookViewId="0" topLeftCell="A19">
      <selection activeCell="B8" sqref="B8"/>
    </sheetView>
  </sheetViews>
  <sheetFormatPr defaultColWidth="9.140625" defaultRowHeight="12.75"/>
  <cols>
    <col min="1" max="1" width="2.28125" style="5" customWidth="1"/>
    <col min="2" max="2" width="5.8515625" style="146" customWidth="1"/>
    <col min="3" max="3" width="14.00390625" style="5" customWidth="1"/>
    <col min="4" max="4" width="38.28125" style="5" customWidth="1"/>
    <col min="5" max="5" width="8.7109375" style="5" customWidth="1"/>
    <col min="6" max="6" width="13.57421875" style="5" customWidth="1"/>
    <col min="7" max="7" width="14.28125" style="5" customWidth="1"/>
    <col min="8" max="8" width="13.8515625" style="5" customWidth="1"/>
    <col min="9" max="9" width="0.42578125" style="5" customWidth="1"/>
    <col min="10" max="10" width="3.00390625" style="5" customWidth="1"/>
    <col min="11" max="11" width="0" style="5" hidden="1" customWidth="1"/>
    <col min="12" max="12" width="10.421875" style="5" bestFit="1" customWidth="1"/>
    <col min="13" max="16384" width="9.140625" style="5" customWidth="1"/>
  </cols>
  <sheetData>
    <row r="1" spans="4:8" ht="21.75" customHeight="1">
      <c r="D1" s="614" t="s">
        <v>86</v>
      </c>
      <c r="E1" s="614"/>
      <c r="F1" s="614"/>
      <c r="G1" s="614"/>
      <c r="H1" s="614"/>
    </row>
    <row r="2" spans="4:8" ht="12.75" customHeight="1">
      <c r="D2" s="611" t="s">
        <v>364</v>
      </c>
      <c r="E2" s="611"/>
      <c r="F2" s="611"/>
      <c r="G2" s="611"/>
      <c r="H2" s="611"/>
    </row>
    <row r="3" spans="4:7" ht="3.75" customHeight="1">
      <c r="D3" s="94"/>
      <c r="E3" s="94"/>
      <c r="F3" s="94"/>
      <c r="G3" s="94"/>
    </row>
    <row r="4" spans="2:7" s="148" customFormat="1" ht="12.75" customHeight="1">
      <c r="B4" s="147" t="s">
        <v>87</v>
      </c>
      <c r="D4" s="149"/>
      <c r="E4" s="149"/>
      <c r="F4" s="149"/>
      <c r="G4" s="149"/>
    </row>
    <row r="5" spans="2:7" s="148" customFormat="1" ht="6" customHeight="1">
      <c r="B5" s="147"/>
      <c r="D5" s="149"/>
      <c r="E5" s="149"/>
      <c r="F5" s="149"/>
      <c r="G5" s="149"/>
    </row>
    <row r="6" spans="2:12" s="148" customFormat="1" ht="12">
      <c r="B6" s="150" t="s">
        <v>88</v>
      </c>
      <c r="C6" s="151"/>
      <c r="D6" s="151"/>
      <c r="E6" s="151"/>
      <c r="F6" s="152"/>
      <c r="G6" s="153" t="s">
        <v>56</v>
      </c>
      <c r="H6" s="154"/>
      <c r="I6" s="155"/>
      <c r="J6" s="156"/>
      <c r="L6" s="157"/>
    </row>
    <row r="7" spans="2:12" s="148" customFormat="1" ht="12">
      <c r="B7" s="623" t="s">
        <v>372</v>
      </c>
      <c r="C7" s="624"/>
      <c r="D7" s="624"/>
      <c r="E7" s="624"/>
      <c r="F7" s="625"/>
      <c r="G7" s="232" t="s">
        <v>125</v>
      </c>
      <c r="H7" s="158"/>
      <c r="I7" s="155"/>
      <c r="J7" s="156"/>
      <c r="L7" s="157"/>
    </row>
    <row r="8" s="148" customFormat="1" ht="6" customHeight="1">
      <c r="B8" s="147"/>
    </row>
    <row r="9" spans="2:11" s="148" customFormat="1" ht="12" customHeight="1">
      <c r="B9" s="163" t="s">
        <v>24</v>
      </c>
      <c r="C9" s="162"/>
      <c r="D9" s="162"/>
      <c r="E9" s="633" t="s">
        <v>263</v>
      </c>
      <c r="F9" s="634"/>
      <c r="G9" s="634"/>
      <c r="H9" s="635"/>
      <c r="J9" s="160"/>
      <c r="K9" s="156"/>
    </row>
    <row r="10" spans="2:11" s="148" customFormat="1" ht="39" customHeight="1">
      <c r="B10" s="630"/>
      <c r="C10" s="631"/>
      <c r="D10" s="632"/>
      <c r="E10" s="606" t="s">
        <v>365</v>
      </c>
      <c r="F10" s="607"/>
      <c r="G10" s="607"/>
      <c r="H10" s="608"/>
      <c r="J10" s="160"/>
      <c r="K10" s="156"/>
    </row>
    <row r="11" spans="2:11" s="148" customFormat="1" ht="6" customHeight="1">
      <c r="B11" s="156"/>
      <c r="C11" s="156"/>
      <c r="D11" s="166"/>
      <c r="E11" s="166"/>
      <c r="F11" s="166"/>
      <c r="G11" s="166"/>
      <c r="H11" s="166"/>
      <c r="J11" s="166"/>
      <c r="K11" s="156"/>
    </row>
    <row r="12" spans="2:8" s="148" customFormat="1" ht="12" customHeight="1">
      <c r="B12" s="159" t="s">
        <v>264</v>
      </c>
      <c r="C12" s="160"/>
      <c r="D12" s="160"/>
      <c r="E12" s="160"/>
      <c r="F12" s="160"/>
      <c r="G12" s="160"/>
      <c r="H12" s="161"/>
    </row>
    <row r="13" spans="2:11" s="148" customFormat="1" ht="12" customHeight="1">
      <c r="B13" s="606"/>
      <c r="C13" s="609"/>
      <c r="D13" s="626"/>
      <c r="E13" s="626"/>
      <c r="F13" s="626"/>
      <c r="G13" s="626"/>
      <c r="H13" s="627"/>
      <c r="K13" s="156"/>
    </row>
    <row r="14" spans="2:11" s="148" customFormat="1" ht="6" customHeight="1">
      <c r="B14" s="162"/>
      <c r="C14" s="162"/>
      <c r="D14" s="156"/>
      <c r="E14" s="156"/>
      <c r="F14" s="156"/>
      <c r="G14" s="156"/>
      <c r="H14" s="156"/>
      <c r="J14" s="156"/>
      <c r="K14" s="156"/>
    </row>
    <row r="15" spans="2:11" s="148" customFormat="1" ht="12" customHeight="1">
      <c r="B15" s="163" t="s">
        <v>89</v>
      </c>
      <c r="C15" s="162"/>
      <c r="D15" s="162"/>
      <c r="E15" s="162"/>
      <c r="F15" s="162"/>
      <c r="G15" s="162"/>
      <c r="H15" s="164" t="s">
        <v>265</v>
      </c>
      <c r="J15" s="160"/>
      <c r="K15" s="156"/>
    </row>
    <row r="16" spans="2:11" s="148" customFormat="1" ht="12" customHeight="1">
      <c r="B16" s="606"/>
      <c r="C16" s="609"/>
      <c r="D16" s="609"/>
      <c r="E16" s="609"/>
      <c r="F16" s="609"/>
      <c r="G16" s="610"/>
      <c r="H16" s="165"/>
      <c r="J16" s="160"/>
      <c r="K16" s="156"/>
    </row>
    <row r="17" spans="2:11" s="148" customFormat="1" ht="6" customHeight="1">
      <c r="B17" s="156"/>
      <c r="C17" s="156"/>
      <c r="D17" s="166"/>
      <c r="E17" s="166"/>
      <c r="F17" s="166"/>
      <c r="G17" s="166"/>
      <c r="H17" s="166"/>
      <c r="J17" s="166"/>
      <c r="K17" s="156"/>
    </row>
    <row r="18" spans="2:11" s="148" customFormat="1" ht="12" customHeight="1">
      <c r="B18" s="159" t="s">
        <v>90</v>
      </c>
      <c r="C18" s="160"/>
      <c r="D18" s="160"/>
      <c r="E18" s="160"/>
      <c r="F18" s="160"/>
      <c r="G18" s="160"/>
      <c r="H18" s="164" t="s">
        <v>28</v>
      </c>
      <c r="J18" s="160"/>
      <c r="K18" s="156"/>
    </row>
    <row r="19" spans="2:11" s="148" customFormat="1" ht="12" customHeight="1">
      <c r="B19" s="606"/>
      <c r="C19" s="609"/>
      <c r="D19" s="609"/>
      <c r="E19" s="609"/>
      <c r="F19" s="609"/>
      <c r="G19" s="610"/>
      <c r="H19" s="390"/>
      <c r="J19" s="160"/>
      <c r="K19" s="156"/>
    </row>
    <row r="20" spans="4:11" s="148" customFormat="1" ht="6" customHeight="1">
      <c r="D20" s="156"/>
      <c r="E20" s="166"/>
      <c r="F20" s="166"/>
      <c r="G20" s="166"/>
      <c r="H20" s="166"/>
      <c r="I20" s="166"/>
      <c r="J20" s="166"/>
      <c r="K20" s="156"/>
    </row>
    <row r="21" spans="2:10" s="148" customFormat="1" ht="12" customHeight="1">
      <c r="B21" s="167" t="s">
        <v>91</v>
      </c>
      <c r="C21" s="156"/>
      <c r="D21" s="166"/>
      <c r="E21" s="166"/>
      <c r="F21" s="166"/>
      <c r="G21" s="166"/>
      <c r="H21" s="166"/>
      <c r="I21" s="166"/>
      <c r="J21" s="156"/>
    </row>
    <row r="22" ht="6" customHeight="1">
      <c r="B22" s="168"/>
    </row>
    <row r="23" spans="2:8" s="93" customFormat="1" ht="14.25" customHeight="1">
      <c r="B23" s="615" t="s">
        <v>92</v>
      </c>
      <c r="C23" s="618" t="s">
        <v>93</v>
      </c>
      <c r="D23" s="619"/>
      <c r="E23" s="620"/>
      <c r="F23" s="628" t="s">
        <v>94</v>
      </c>
      <c r="G23" s="629"/>
      <c r="H23" s="612" t="s">
        <v>95</v>
      </c>
    </row>
    <row r="24" spans="2:8" s="93" customFormat="1" ht="14.25" customHeight="1">
      <c r="B24" s="616"/>
      <c r="C24" s="621"/>
      <c r="D24" s="622"/>
      <c r="E24" s="622"/>
      <c r="F24" s="303" t="s">
        <v>125</v>
      </c>
      <c r="G24" s="304" t="s">
        <v>96</v>
      </c>
      <c r="H24" s="613"/>
    </row>
    <row r="25" spans="2:8" s="93" customFormat="1" ht="14.25" customHeight="1">
      <c r="B25" s="616"/>
      <c r="C25" s="621"/>
      <c r="D25" s="622"/>
      <c r="E25" s="622"/>
      <c r="F25" s="289"/>
      <c r="G25" s="169"/>
      <c r="H25" s="613"/>
    </row>
    <row r="26" spans="2:15" s="93" customFormat="1" ht="12.75">
      <c r="B26" s="617"/>
      <c r="C26" s="170" t="s">
        <v>118</v>
      </c>
      <c r="D26" s="171"/>
      <c r="E26" s="171"/>
      <c r="F26" s="173" t="s">
        <v>19</v>
      </c>
      <c r="G26" s="172" t="s">
        <v>19</v>
      </c>
      <c r="H26" s="172" t="s">
        <v>19</v>
      </c>
      <c r="O26" s="174"/>
    </row>
    <row r="27" spans="2:10" ht="12.75">
      <c r="B27" s="175">
        <v>1</v>
      </c>
      <c r="C27" s="176" t="s">
        <v>17</v>
      </c>
      <c r="D27" s="391"/>
      <c r="E27" s="177"/>
      <c r="F27" s="465"/>
      <c r="G27" s="466"/>
      <c r="H27" s="180">
        <f>SUM(F27:G27)</f>
        <v>0</v>
      </c>
      <c r="J27" s="7"/>
    </row>
    <row r="28" spans="2:10" ht="12.75">
      <c r="B28" s="175">
        <v>2</v>
      </c>
      <c r="C28" s="176" t="s">
        <v>184</v>
      </c>
      <c r="D28" s="391"/>
      <c r="E28" s="177"/>
      <c r="F28" s="181">
        <f>SUM(F29:F36)</f>
        <v>0</v>
      </c>
      <c r="G28" s="181">
        <f>SUM(G29:G36)</f>
        <v>0</v>
      </c>
      <c r="H28" s="180">
        <f>F28+G28</f>
        <v>0</v>
      </c>
      <c r="J28" s="7"/>
    </row>
    <row r="29" spans="2:10" ht="12.75">
      <c r="B29" s="457" t="s">
        <v>98</v>
      </c>
      <c r="C29" s="458" t="s">
        <v>283</v>
      </c>
      <c r="D29" s="459"/>
      <c r="E29" s="460"/>
      <c r="F29" s="455"/>
      <c r="G29" s="455"/>
      <c r="H29" s="456">
        <f>F29+G29</f>
        <v>0</v>
      </c>
      <c r="J29" s="7"/>
    </row>
    <row r="30" spans="2:10" ht="12.75">
      <c r="B30" s="461" t="s">
        <v>100</v>
      </c>
      <c r="C30" s="462" t="s">
        <v>284</v>
      </c>
      <c r="D30" s="463"/>
      <c r="E30" s="464"/>
      <c r="F30" s="179"/>
      <c r="G30" s="179"/>
      <c r="H30" s="185">
        <f aca="true" t="shared" si="0" ref="H30:H37">F30+G30</f>
        <v>0</v>
      </c>
      <c r="J30" s="7"/>
    </row>
    <row r="31" spans="2:10" ht="12.75">
      <c r="B31" s="461" t="s">
        <v>280</v>
      </c>
      <c r="C31" s="462" t="s">
        <v>285</v>
      </c>
      <c r="D31" s="463"/>
      <c r="E31" s="464"/>
      <c r="F31" s="179"/>
      <c r="G31" s="179"/>
      <c r="H31" s="185">
        <f t="shared" si="0"/>
        <v>0</v>
      </c>
      <c r="J31" s="7"/>
    </row>
    <row r="32" spans="2:10" ht="12.75">
      <c r="B32" s="461" t="s">
        <v>281</v>
      </c>
      <c r="C32" s="462" t="s">
        <v>286</v>
      </c>
      <c r="D32" s="463"/>
      <c r="E32" s="464"/>
      <c r="F32" s="179"/>
      <c r="G32" s="179"/>
      <c r="H32" s="185">
        <f t="shared" si="0"/>
        <v>0</v>
      </c>
      <c r="J32" s="7"/>
    </row>
    <row r="33" spans="2:10" ht="12.75">
      <c r="B33" s="461" t="s">
        <v>282</v>
      </c>
      <c r="C33" s="462" t="s">
        <v>287</v>
      </c>
      <c r="D33" s="463"/>
      <c r="E33" s="464"/>
      <c r="F33" s="179"/>
      <c r="G33" s="179"/>
      <c r="H33" s="185">
        <f t="shared" si="0"/>
        <v>0</v>
      </c>
      <c r="J33" s="7"/>
    </row>
    <row r="34" spans="2:10" ht="12.75">
      <c r="B34" s="461" t="s">
        <v>288</v>
      </c>
      <c r="C34" s="462" t="s">
        <v>291</v>
      </c>
      <c r="D34" s="463"/>
      <c r="E34" s="464"/>
      <c r="F34" s="179"/>
      <c r="G34" s="179"/>
      <c r="H34" s="185">
        <f t="shared" si="0"/>
        <v>0</v>
      </c>
      <c r="J34" s="7"/>
    </row>
    <row r="35" spans="2:10" ht="12.75">
      <c r="B35" s="461" t="s">
        <v>289</v>
      </c>
      <c r="C35" s="462" t="s">
        <v>290</v>
      </c>
      <c r="D35" s="463"/>
      <c r="E35" s="464"/>
      <c r="F35" s="179"/>
      <c r="G35" s="179"/>
      <c r="H35" s="185">
        <f t="shared" si="0"/>
        <v>0</v>
      </c>
      <c r="J35" s="7"/>
    </row>
    <row r="36" spans="2:10" ht="12.75">
      <c r="B36" s="461"/>
      <c r="C36" s="462"/>
      <c r="D36" s="463"/>
      <c r="E36" s="464"/>
      <c r="F36" s="179"/>
      <c r="G36" s="179"/>
      <c r="H36" s="185">
        <f t="shared" si="0"/>
        <v>0</v>
      </c>
      <c r="J36" s="7"/>
    </row>
    <row r="37" spans="2:10" ht="12.75">
      <c r="B37" s="461"/>
      <c r="C37" s="462"/>
      <c r="D37" s="463"/>
      <c r="E37" s="464"/>
      <c r="F37" s="179"/>
      <c r="G37" s="179"/>
      <c r="H37" s="185">
        <f t="shared" si="0"/>
        <v>0</v>
      </c>
      <c r="J37" s="7"/>
    </row>
    <row r="38" spans="2:10" ht="12.75">
      <c r="B38" s="461"/>
      <c r="C38" s="462"/>
      <c r="D38" s="463"/>
      <c r="E38" s="464"/>
      <c r="F38" s="179"/>
      <c r="G38" s="179"/>
      <c r="H38" s="185">
        <f aca="true" t="shared" si="1" ref="H38:H53">F38+G38</f>
        <v>0</v>
      </c>
      <c r="J38" s="7"/>
    </row>
    <row r="39" spans="2:10" ht="12.75">
      <c r="B39" s="461"/>
      <c r="C39" s="462"/>
      <c r="D39" s="463"/>
      <c r="E39" s="464"/>
      <c r="F39" s="179"/>
      <c r="G39" s="179"/>
      <c r="H39" s="185">
        <f t="shared" si="1"/>
        <v>0</v>
      </c>
      <c r="J39" s="7"/>
    </row>
    <row r="40" spans="2:10" ht="12.75">
      <c r="B40" s="461"/>
      <c r="C40" s="462"/>
      <c r="D40" s="463"/>
      <c r="E40" s="464"/>
      <c r="F40" s="179"/>
      <c r="G40" s="179"/>
      <c r="H40" s="185">
        <f t="shared" si="1"/>
        <v>0</v>
      </c>
      <c r="J40" s="7"/>
    </row>
    <row r="41" spans="2:10" ht="12.75">
      <c r="B41" s="461"/>
      <c r="C41" s="462"/>
      <c r="D41" s="463"/>
      <c r="E41" s="464"/>
      <c r="F41" s="179"/>
      <c r="G41" s="179"/>
      <c r="H41" s="185">
        <f t="shared" si="1"/>
        <v>0</v>
      </c>
      <c r="J41" s="7"/>
    </row>
    <row r="42" spans="2:10" ht="12.75">
      <c r="B42" s="461"/>
      <c r="C42" s="462"/>
      <c r="D42" s="463"/>
      <c r="E42" s="464"/>
      <c r="F42" s="179"/>
      <c r="G42" s="179"/>
      <c r="H42" s="185">
        <f t="shared" si="1"/>
        <v>0</v>
      </c>
      <c r="J42" s="7"/>
    </row>
    <row r="43" spans="2:10" ht="12.75">
      <c r="B43" s="461"/>
      <c r="C43" s="462"/>
      <c r="D43" s="463"/>
      <c r="E43" s="464"/>
      <c r="F43" s="179"/>
      <c r="G43" s="179"/>
      <c r="H43" s="185">
        <f t="shared" si="1"/>
        <v>0</v>
      </c>
      <c r="J43" s="7"/>
    </row>
    <row r="44" spans="2:10" ht="12.75">
      <c r="B44" s="461"/>
      <c r="C44" s="462"/>
      <c r="D44" s="463"/>
      <c r="E44" s="464"/>
      <c r="F44" s="179"/>
      <c r="G44" s="179"/>
      <c r="H44" s="185">
        <f t="shared" si="1"/>
        <v>0</v>
      </c>
      <c r="J44" s="7"/>
    </row>
    <row r="45" spans="2:10" ht="12.75">
      <c r="B45" s="461"/>
      <c r="C45" s="462"/>
      <c r="D45" s="463"/>
      <c r="E45" s="464"/>
      <c r="F45" s="179"/>
      <c r="G45" s="179"/>
      <c r="H45" s="185">
        <f t="shared" si="1"/>
        <v>0</v>
      </c>
      <c r="J45" s="7"/>
    </row>
    <row r="46" spans="2:10" ht="12.75">
      <c r="B46" s="461"/>
      <c r="C46" s="462"/>
      <c r="D46" s="463"/>
      <c r="E46" s="464"/>
      <c r="F46" s="179"/>
      <c r="G46" s="179"/>
      <c r="H46" s="185">
        <f t="shared" si="1"/>
        <v>0</v>
      </c>
      <c r="J46" s="7"/>
    </row>
    <row r="47" spans="2:10" ht="12.75">
      <c r="B47" s="461"/>
      <c r="C47" s="462"/>
      <c r="D47" s="463"/>
      <c r="E47" s="464"/>
      <c r="F47" s="179"/>
      <c r="G47" s="179"/>
      <c r="H47" s="185">
        <f t="shared" si="1"/>
        <v>0</v>
      </c>
      <c r="J47" s="7"/>
    </row>
    <row r="48" spans="2:10" ht="12.75">
      <c r="B48" s="461"/>
      <c r="C48" s="462"/>
      <c r="D48" s="463"/>
      <c r="E48" s="464"/>
      <c r="F48" s="179"/>
      <c r="G48" s="179"/>
      <c r="H48" s="185">
        <f t="shared" si="1"/>
        <v>0</v>
      </c>
      <c r="J48" s="7"/>
    </row>
    <row r="49" spans="2:10" ht="12.75">
      <c r="B49" s="461"/>
      <c r="C49" s="462"/>
      <c r="D49" s="463"/>
      <c r="E49" s="464"/>
      <c r="F49" s="179"/>
      <c r="G49" s="179"/>
      <c r="H49" s="185">
        <f t="shared" si="1"/>
        <v>0</v>
      </c>
      <c r="J49" s="7"/>
    </row>
    <row r="50" spans="2:10" ht="12.75">
      <c r="B50" s="461"/>
      <c r="C50" s="462"/>
      <c r="D50" s="463"/>
      <c r="E50" s="464"/>
      <c r="F50" s="179"/>
      <c r="G50" s="179"/>
      <c r="H50" s="185">
        <f t="shared" si="1"/>
        <v>0</v>
      </c>
      <c r="J50" s="7"/>
    </row>
    <row r="51" spans="2:8" ht="12.75">
      <c r="B51" s="461"/>
      <c r="C51" s="462"/>
      <c r="D51" s="463"/>
      <c r="E51" s="464"/>
      <c r="F51" s="179"/>
      <c r="G51" s="179"/>
      <c r="H51" s="185">
        <f t="shared" si="1"/>
        <v>0</v>
      </c>
    </row>
    <row r="52" spans="2:8" ht="12.75">
      <c r="B52" s="461"/>
      <c r="C52" s="462"/>
      <c r="D52" s="463"/>
      <c r="E52" s="464"/>
      <c r="F52" s="179"/>
      <c r="G52" s="179"/>
      <c r="H52" s="185">
        <f t="shared" si="1"/>
        <v>0</v>
      </c>
    </row>
    <row r="53" spans="2:8" ht="12.75">
      <c r="B53" s="461"/>
      <c r="C53" s="462"/>
      <c r="D53" s="463"/>
      <c r="E53" s="464"/>
      <c r="F53" s="179"/>
      <c r="G53" s="179"/>
      <c r="H53" s="185">
        <f t="shared" si="1"/>
        <v>0</v>
      </c>
    </row>
    <row r="54" spans="2:8" s="95" customFormat="1" ht="6" customHeight="1">
      <c r="B54" s="138"/>
      <c r="C54" s="138"/>
      <c r="D54" s="138"/>
      <c r="E54" s="195"/>
      <c r="F54" s="196"/>
      <c r="G54" s="196"/>
      <c r="H54" s="197"/>
    </row>
    <row r="55" spans="2:8" s="95" customFormat="1" ht="19.5" customHeight="1">
      <c r="B55" s="198" t="s">
        <v>20</v>
      </c>
      <c r="C55" s="199" t="s">
        <v>119</v>
      </c>
      <c r="D55" s="211"/>
      <c r="E55" s="200"/>
      <c r="F55" s="201">
        <f>F27+F28</f>
        <v>0</v>
      </c>
      <c r="G55" s="202">
        <f>G27+G28</f>
        <v>0</v>
      </c>
      <c r="H55" s="203">
        <f>SUM(F55:G55)</f>
        <v>0</v>
      </c>
    </row>
    <row r="56" spans="2:8" s="95" customFormat="1" ht="6" customHeight="1">
      <c r="B56" s="138"/>
      <c r="C56" s="138"/>
      <c r="D56" s="138"/>
      <c r="E56" s="195"/>
      <c r="F56" s="196"/>
      <c r="G56" s="196"/>
      <c r="H56" s="197"/>
    </row>
    <row r="57" spans="2:10" ht="12.75">
      <c r="B57" s="208">
        <v>3</v>
      </c>
      <c r="C57" s="205" t="s">
        <v>267</v>
      </c>
      <c r="D57" s="209"/>
      <c r="E57" s="209"/>
      <c r="F57" s="194">
        <f>'Custos Indiretos'!W68</f>
        <v>0</v>
      </c>
      <c r="G57" s="194">
        <f>'Custos Indiretos'!AC68</f>
        <v>0</v>
      </c>
      <c r="H57" s="207">
        <f>SUM(F57:G57)</f>
        <v>0</v>
      </c>
      <c r="J57" s="7"/>
    </row>
    <row r="58" spans="2:8" ht="6" customHeight="1">
      <c r="B58" s="210"/>
      <c r="C58" s="210"/>
      <c r="D58" s="210"/>
      <c r="E58" s="210"/>
      <c r="F58" s="210"/>
      <c r="G58" s="210"/>
      <c r="H58" s="210"/>
    </row>
    <row r="59" spans="2:10" ht="19.5" customHeight="1">
      <c r="B59" s="198" t="s">
        <v>111</v>
      </c>
      <c r="C59" s="199" t="s">
        <v>112</v>
      </c>
      <c r="D59" s="211"/>
      <c r="E59" s="211"/>
      <c r="F59" s="290">
        <f>F57</f>
        <v>0</v>
      </c>
      <c r="G59" s="290">
        <f>G57</f>
        <v>0</v>
      </c>
      <c r="H59" s="212">
        <f>F59+G59</f>
        <v>0</v>
      </c>
      <c r="J59" s="7"/>
    </row>
    <row r="60" spans="2:8" ht="6" customHeight="1">
      <c r="B60" s="210"/>
      <c r="C60" s="210"/>
      <c r="D60" s="210"/>
      <c r="E60" s="210"/>
      <c r="F60" s="210"/>
      <c r="G60" s="210"/>
      <c r="H60" s="210"/>
    </row>
    <row r="61" spans="2:8" ht="19.5" customHeight="1">
      <c r="B61" s="198" t="s">
        <v>113</v>
      </c>
      <c r="C61" s="199" t="s">
        <v>95</v>
      </c>
      <c r="D61" s="211"/>
      <c r="E61" s="213"/>
      <c r="F61" s="214">
        <f>F55+F59</f>
        <v>0</v>
      </c>
      <c r="G61" s="215">
        <f>G55+G59</f>
        <v>0</v>
      </c>
      <c r="H61" s="216"/>
    </row>
    <row r="62" spans="2:8" ht="6" customHeight="1">
      <c r="B62" s="210"/>
      <c r="C62" s="210"/>
      <c r="D62" s="210"/>
      <c r="E62" s="210"/>
      <c r="F62" s="210"/>
      <c r="G62" s="210"/>
      <c r="H62" s="210"/>
    </row>
    <row r="63" spans="2:8" ht="19.5" customHeight="1">
      <c r="B63" s="198" t="s">
        <v>114</v>
      </c>
      <c r="C63" s="199" t="s">
        <v>115</v>
      </c>
      <c r="D63" s="211"/>
      <c r="E63" s="211"/>
      <c r="F63" s="217"/>
      <c r="G63" s="217"/>
      <c r="H63" s="218">
        <f>H55+H59</f>
        <v>0</v>
      </c>
    </row>
    <row r="64" ht="6" customHeight="1">
      <c r="B64" s="5"/>
    </row>
    <row r="65" spans="2:3" ht="12.75" customHeight="1">
      <c r="B65" s="219"/>
      <c r="C65" s="138" t="s">
        <v>116</v>
      </c>
    </row>
    <row r="66" spans="2:3" ht="6" customHeight="1">
      <c r="B66" s="220"/>
      <c r="C66" s="138"/>
    </row>
    <row r="67" ht="12.75">
      <c r="B67" s="96"/>
    </row>
    <row r="69" spans="2:8" ht="12.75">
      <c r="B69" s="639"/>
      <c r="C69" s="639"/>
      <c r="D69" s="639"/>
      <c r="G69"/>
      <c r="H69"/>
    </row>
    <row r="70" spans="2:9" ht="12.75">
      <c r="B70" s="4" t="s">
        <v>117</v>
      </c>
      <c r="G70"/>
      <c r="H70"/>
      <c r="I70" s="221"/>
    </row>
    <row r="71" spans="7:8" ht="12.75">
      <c r="G71"/>
      <c r="H71"/>
    </row>
    <row r="72" spans="2:8" ht="12.75">
      <c r="B72" s="222"/>
      <c r="C72" s="223"/>
      <c r="G72"/>
      <c r="H72"/>
    </row>
    <row r="73" spans="2:4" ht="12.75">
      <c r="B73" s="5" t="s">
        <v>173</v>
      </c>
      <c r="D73" s="224"/>
    </row>
    <row r="74" spans="2:4" ht="12.75">
      <c r="B74" s="5" t="s">
        <v>120</v>
      </c>
      <c r="C74" s="288"/>
      <c r="D74" s="287"/>
    </row>
    <row r="75" spans="2:4" ht="12.75">
      <c r="B75" s="5" t="s">
        <v>174</v>
      </c>
      <c r="C75" s="286"/>
      <c r="D75" s="287"/>
    </row>
  </sheetData>
  <sheetProtection/>
  <mergeCells count="14">
    <mergeCell ref="D2:H2"/>
    <mergeCell ref="D1:H1"/>
    <mergeCell ref="E10:H10"/>
    <mergeCell ref="B19:G19"/>
    <mergeCell ref="B7:F7"/>
    <mergeCell ref="E9:H9"/>
    <mergeCell ref="H23:H25"/>
    <mergeCell ref="B10:D10"/>
    <mergeCell ref="B69:D69"/>
    <mergeCell ref="B23:B26"/>
    <mergeCell ref="C23:E25"/>
    <mergeCell ref="B13:H13"/>
    <mergeCell ref="F23:G23"/>
    <mergeCell ref="B16:G16"/>
  </mergeCells>
  <printOptions horizontalCentered="1"/>
  <pageMargins left="0.7874015748031497" right="0.2362204724409449" top="0.7874015748031497" bottom="0.3937007874015748" header="0.1968503937007874" footer="0.1968503937007874"/>
  <pageSetup horizontalDpi="600" verticalDpi="600" orientation="portrait" paperSize="9" scale="83" r:id="rId4"/>
  <headerFooter alignWithMargins="0">
    <oddFooter>&amp;L&amp;8&amp;A&amp;R&amp;8&amp;P/&amp;N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73"/>
  <sheetViews>
    <sheetView showGridLines="0" zoomScalePageLayoutView="0" workbookViewId="0" topLeftCell="A55">
      <selection activeCell="AC75" sqref="AC75"/>
    </sheetView>
  </sheetViews>
  <sheetFormatPr defaultColWidth="9.140625" defaultRowHeight="12.75"/>
  <cols>
    <col min="1" max="1" width="3.421875" style="5" customWidth="1"/>
    <col min="2" max="44" width="2.7109375" style="5" customWidth="1"/>
    <col min="45" max="45" width="2.7109375" style="5" hidden="1" customWidth="1"/>
    <col min="46" max="58" width="2.7109375" style="5" customWidth="1"/>
    <col min="59" max="16384" width="9.140625" style="5" customWidth="1"/>
  </cols>
  <sheetData>
    <row r="1" ht="15" customHeight="1">
      <c r="A1" s="388" t="s">
        <v>257</v>
      </c>
    </row>
    <row r="2" ht="6" customHeight="1"/>
    <row r="3" spans="1:44" ht="18.75">
      <c r="A3" s="309"/>
      <c r="B3" s="310" t="s">
        <v>186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11" t="s">
        <v>187</v>
      </c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</row>
    <row r="4" spans="1:44" ht="6" customHeight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</row>
    <row r="5" spans="1:44" ht="15" customHeight="1">
      <c r="A5" s="335"/>
      <c r="B5" s="335" t="s">
        <v>188</v>
      </c>
      <c r="C5" s="335"/>
      <c r="D5" s="335"/>
      <c r="E5" s="335"/>
      <c r="F5" s="335"/>
      <c r="G5" s="335"/>
      <c r="H5" s="335"/>
      <c r="I5" s="650">
        <f>FRE!B24</f>
        <v>0</v>
      </c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651"/>
      <c r="AM5" s="651"/>
      <c r="AN5" s="651"/>
      <c r="AO5" s="651"/>
      <c r="AP5" s="652"/>
      <c r="AQ5" s="335"/>
      <c r="AR5" s="335"/>
    </row>
    <row r="6" spans="1:44" ht="6" customHeight="1">
      <c r="A6" s="335"/>
      <c r="B6" s="335"/>
      <c r="C6" s="335"/>
      <c r="D6" s="335"/>
      <c r="E6" s="335"/>
      <c r="F6" s="335"/>
      <c r="G6" s="335"/>
      <c r="H6" s="33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335"/>
      <c r="AR6" s="335"/>
    </row>
    <row r="7" spans="1:44" ht="15" customHeight="1">
      <c r="A7" s="335"/>
      <c r="B7" s="335" t="s">
        <v>189</v>
      </c>
      <c r="C7" s="335"/>
      <c r="D7" s="335"/>
      <c r="E7" s="335"/>
      <c r="F7" s="335"/>
      <c r="G7" s="335"/>
      <c r="H7" s="335"/>
      <c r="I7" s="653">
        <f>FRE!L30</f>
        <v>0</v>
      </c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4"/>
      <c r="AJ7" s="654"/>
      <c r="AK7" s="654"/>
      <c r="AL7" s="654"/>
      <c r="AM7" s="654"/>
      <c r="AN7" s="654"/>
      <c r="AO7" s="654"/>
      <c r="AP7" s="655"/>
      <c r="AQ7" s="335"/>
      <c r="AR7" s="335"/>
    </row>
    <row r="8" spans="1:44" ht="6" customHeight="1">
      <c r="A8" s="335"/>
      <c r="B8" s="335"/>
      <c r="C8" s="335"/>
      <c r="D8" s="335"/>
      <c r="E8" s="335"/>
      <c r="F8" s="335"/>
      <c r="G8" s="335"/>
      <c r="H8" s="33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335"/>
      <c r="AR8" s="335"/>
    </row>
    <row r="9" spans="1:44" ht="15" customHeight="1">
      <c r="A9" s="335"/>
      <c r="B9" s="335" t="s">
        <v>269</v>
      </c>
      <c r="C9" s="335"/>
      <c r="D9" s="335"/>
      <c r="E9" s="335"/>
      <c r="F9" s="335"/>
      <c r="G9" s="335"/>
      <c r="H9" s="335"/>
      <c r="I9" s="656">
        <f>FRE!B33</f>
        <v>0</v>
      </c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7"/>
      <c r="U9" s="657"/>
      <c r="V9" s="657"/>
      <c r="W9" s="657"/>
      <c r="X9" s="657"/>
      <c r="Y9" s="657"/>
      <c r="Z9" s="657"/>
      <c r="AA9" s="657"/>
      <c r="AB9" s="657"/>
      <c r="AC9" s="657"/>
      <c r="AD9" s="657"/>
      <c r="AE9" s="657"/>
      <c r="AF9" s="657"/>
      <c r="AG9" s="657"/>
      <c r="AH9" s="657"/>
      <c r="AI9" s="657"/>
      <c r="AJ9" s="657"/>
      <c r="AK9" s="657"/>
      <c r="AL9" s="657"/>
      <c r="AM9" s="657"/>
      <c r="AN9" s="657"/>
      <c r="AO9" s="657"/>
      <c r="AP9" s="658"/>
      <c r="AQ9" s="335"/>
      <c r="AR9" s="335"/>
    </row>
    <row r="10" spans="1:44" ht="6" customHeight="1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</row>
    <row r="11" spans="1:44" ht="12.75">
      <c r="A11" s="335"/>
      <c r="B11" s="336" t="s">
        <v>190</v>
      </c>
      <c r="C11" s="336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721"/>
      <c r="P11" s="722"/>
      <c r="Q11" s="335"/>
      <c r="R11" s="336" t="s">
        <v>272</v>
      </c>
      <c r="S11" s="336"/>
      <c r="T11" s="336"/>
      <c r="U11" s="336"/>
      <c r="V11" s="336"/>
      <c r="W11" s="336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</row>
    <row r="12" spans="1:44" ht="6" customHeight="1">
      <c r="A12" s="335"/>
      <c r="B12" s="336"/>
      <c r="C12" s="336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7"/>
      <c r="S12" s="337"/>
      <c r="T12" s="336"/>
      <c r="U12" s="336"/>
      <c r="V12" s="336"/>
      <c r="W12" s="336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</row>
    <row r="13" spans="1:44" ht="12.75">
      <c r="A13" s="335"/>
      <c r="B13" s="336" t="s">
        <v>191</v>
      </c>
      <c r="C13" s="336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721"/>
      <c r="P13" s="722"/>
      <c r="Q13" s="335"/>
      <c r="R13" s="336"/>
      <c r="S13" s="336"/>
      <c r="T13" s="336"/>
      <c r="U13" s="336"/>
      <c r="AQ13" s="335"/>
      <c r="AR13" s="335"/>
    </row>
    <row r="14" spans="1:44" ht="6" customHeight="1">
      <c r="A14" s="335"/>
      <c r="B14" s="336"/>
      <c r="C14" s="336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AQ14" s="335"/>
      <c r="AR14" s="335"/>
    </row>
    <row r="15" spans="1:44" ht="12.75" customHeight="1">
      <c r="A15" s="335"/>
      <c r="B15" s="336" t="s">
        <v>192</v>
      </c>
      <c r="C15" s="336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728"/>
      <c r="P15" s="729"/>
      <c r="Q15" s="729"/>
      <c r="R15" s="729"/>
      <c r="S15" s="730"/>
      <c r="T15" s="335"/>
      <c r="U15" s="335"/>
      <c r="AQ15" s="335"/>
      <c r="AR15" s="335"/>
    </row>
    <row r="16" spans="1:44" ht="6" customHeight="1">
      <c r="A16" s="335"/>
      <c r="B16" s="336"/>
      <c r="C16" s="336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AQ16" s="335"/>
      <c r="AR16" s="335"/>
    </row>
    <row r="17" spans="1:44" ht="12.75">
      <c r="A17" s="335"/>
      <c r="B17" s="336" t="s">
        <v>193</v>
      </c>
      <c r="C17" s="336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728"/>
      <c r="P17" s="729"/>
      <c r="Q17" s="729"/>
      <c r="R17" s="729"/>
      <c r="S17" s="730"/>
      <c r="T17" s="335"/>
      <c r="U17" s="335"/>
      <c r="AQ17" s="335"/>
      <c r="AR17" s="335"/>
    </row>
    <row r="18" spans="1:44" ht="6" customHeight="1">
      <c r="A18" s="335"/>
      <c r="B18" s="336"/>
      <c r="C18" s="336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AQ18" s="335"/>
      <c r="AR18" s="335"/>
    </row>
    <row r="19" spans="1:44" ht="12.75">
      <c r="A19" s="335"/>
      <c r="B19" s="336" t="s">
        <v>194</v>
      </c>
      <c r="C19" s="336"/>
      <c r="D19" s="335"/>
      <c r="E19" s="335"/>
      <c r="F19" s="335"/>
      <c r="G19" s="335"/>
      <c r="H19" s="335"/>
      <c r="I19" s="335"/>
      <c r="J19" s="335"/>
      <c r="K19" s="338">
        <v>24</v>
      </c>
      <c r="L19" s="336" t="s">
        <v>195</v>
      </c>
      <c r="M19" s="335"/>
      <c r="N19" s="335"/>
      <c r="O19" s="721"/>
      <c r="P19" s="722"/>
      <c r="Q19" s="335" t="s">
        <v>196</v>
      </c>
      <c r="R19" s="335"/>
      <c r="S19" s="335"/>
      <c r="T19" s="335"/>
      <c r="U19" s="335"/>
      <c r="AQ19" s="335"/>
      <c r="AR19" s="335"/>
    </row>
    <row r="20" spans="1:44" ht="6" customHeight="1">
      <c r="A20" s="335"/>
      <c r="B20" s="336"/>
      <c r="C20" s="336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AQ20" s="335"/>
      <c r="AR20" s="335"/>
    </row>
    <row r="21" spans="1:44" ht="12.75">
      <c r="A21" s="335"/>
      <c r="B21" s="336" t="s">
        <v>197</v>
      </c>
      <c r="C21" s="336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721">
        <v>0</v>
      </c>
      <c r="P21" s="722"/>
      <c r="Q21" s="335" t="s">
        <v>198</v>
      </c>
      <c r="R21" s="335"/>
      <c r="S21" s="335"/>
      <c r="T21" s="335"/>
      <c r="U21" s="335"/>
      <c r="AQ21" s="335"/>
      <c r="AR21" s="335"/>
    </row>
    <row r="22" spans="1:44" ht="6" customHeight="1">
      <c r="A22" s="335"/>
      <c r="B22" s="336"/>
      <c r="C22" s="336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AQ22" s="335"/>
      <c r="AR22" s="335"/>
    </row>
    <row r="23" spans="1:44" ht="12.75">
      <c r="A23" s="335"/>
      <c r="B23" s="336" t="s">
        <v>200</v>
      </c>
      <c r="C23" s="336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728"/>
      <c r="P23" s="729"/>
      <c r="Q23" s="729"/>
      <c r="R23" s="729"/>
      <c r="S23" s="730"/>
      <c r="T23" s="335" t="s">
        <v>16</v>
      </c>
      <c r="U23" s="335"/>
      <c r="AQ23" s="335"/>
      <c r="AR23" s="335"/>
    </row>
    <row r="24" spans="1:44" ht="6" customHeight="1">
      <c r="A24" s="335"/>
      <c r="B24" s="336"/>
      <c r="C24" s="336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AQ24" s="335"/>
      <c r="AR24" s="335"/>
    </row>
    <row r="25" spans="1:44" ht="12.75">
      <c r="A25" s="335"/>
      <c r="B25" s="336" t="s">
        <v>201</v>
      </c>
      <c r="C25" s="336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728"/>
      <c r="P25" s="729"/>
      <c r="Q25" s="729"/>
      <c r="R25" s="729"/>
      <c r="S25" s="730"/>
      <c r="T25" s="335" t="s">
        <v>16</v>
      </c>
      <c r="U25" s="335"/>
      <c r="AQ25" s="335"/>
      <c r="AR25" s="335"/>
    </row>
    <row r="26" spans="1:44" ht="6" customHeight="1">
      <c r="A26" s="335"/>
      <c r="B26" s="336"/>
      <c r="C26" s="336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AQ26" s="335"/>
      <c r="AR26" s="335"/>
    </row>
    <row r="27" spans="1:44" ht="12.75">
      <c r="A27" s="335"/>
      <c r="B27" s="336" t="s">
        <v>202</v>
      </c>
      <c r="C27" s="336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733"/>
      <c r="P27" s="734"/>
      <c r="Q27" s="734"/>
      <c r="R27" s="734"/>
      <c r="S27" s="735"/>
      <c r="T27" s="335"/>
      <c r="U27" s="335"/>
      <c r="AQ27" s="335"/>
      <c r="AR27" s="335"/>
    </row>
    <row r="28" spans="1:44" ht="6" customHeight="1">
      <c r="A28" s="335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35"/>
    </row>
    <row r="29" spans="1:44" ht="6" customHeight="1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</row>
    <row r="30" spans="1:44" ht="12.75">
      <c r="A30" s="350">
        <f>IF(AR31=1,IF(F30&lt;&gt;"",1,IF(N30&lt;&gt;"",2,IF(V30&lt;&gt;"",3,4))),"")</f>
      </c>
      <c r="B30" s="351" t="s">
        <v>203</v>
      </c>
      <c r="C30" s="335"/>
      <c r="D30" s="335"/>
      <c r="E30" s="335"/>
      <c r="F30" s="387"/>
      <c r="G30" s="399" t="s">
        <v>204</v>
      </c>
      <c r="H30" s="336"/>
      <c r="I30" s="335"/>
      <c r="J30" s="335"/>
      <c r="K30" s="335"/>
      <c r="L30" s="335"/>
      <c r="M30" s="335"/>
      <c r="N30" s="387"/>
      <c r="O30" s="399" t="s">
        <v>205</v>
      </c>
      <c r="P30" s="335"/>
      <c r="Q30" s="335"/>
      <c r="R30" s="335"/>
      <c r="S30" s="335"/>
      <c r="T30" s="335"/>
      <c r="V30" s="387"/>
      <c r="W30" s="399" t="s">
        <v>275</v>
      </c>
      <c r="X30" s="335"/>
      <c r="AA30" s="335"/>
      <c r="AB30" s="335"/>
      <c r="AC30" s="335"/>
      <c r="AD30" s="335"/>
      <c r="AF30" s="387"/>
      <c r="AG30" s="399" t="s">
        <v>206</v>
      </c>
      <c r="AH30" s="335"/>
      <c r="AK30" s="335"/>
      <c r="AL30" s="335"/>
      <c r="AN30" s="387"/>
      <c r="AO30" s="399" t="s">
        <v>273</v>
      </c>
      <c r="AP30" s="335"/>
      <c r="AQ30" s="335"/>
      <c r="AR30" s="335"/>
    </row>
    <row r="31" spans="1:44" ht="12.75">
      <c r="A31" s="335"/>
      <c r="B31" s="335"/>
      <c r="C31" s="335"/>
      <c r="D31" s="335"/>
      <c r="E31" s="335"/>
      <c r="F31" s="350">
        <f>IF(F30&lt;&gt;"",1,0)</f>
        <v>0</v>
      </c>
      <c r="G31" s="399" t="s">
        <v>207</v>
      </c>
      <c r="H31" s="336"/>
      <c r="I31" s="335"/>
      <c r="J31" s="335"/>
      <c r="K31" s="335"/>
      <c r="L31" s="335"/>
      <c r="M31" s="335"/>
      <c r="N31" s="350">
        <f>IF(N30&lt;&gt;"",1,0)</f>
        <v>0</v>
      </c>
      <c r="O31" s="399" t="s">
        <v>208</v>
      </c>
      <c r="P31" s="335"/>
      <c r="Q31" s="335"/>
      <c r="R31" s="335"/>
      <c r="S31" s="335"/>
      <c r="T31" s="335"/>
      <c r="V31" s="350">
        <f>IF(V30&lt;&gt;"",1,0)</f>
        <v>0</v>
      </c>
      <c r="W31" s="399" t="s">
        <v>276</v>
      </c>
      <c r="X31" s="335"/>
      <c r="AA31" s="335"/>
      <c r="AB31" s="335"/>
      <c r="AC31" s="335"/>
      <c r="AD31" s="335"/>
      <c r="AF31" s="350">
        <f>IF(AF30&lt;&gt;"",1,0)</f>
        <v>0</v>
      </c>
      <c r="AG31" s="399" t="s">
        <v>209</v>
      </c>
      <c r="AH31" s="335"/>
      <c r="AK31" s="335"/>
      <c r="AL31" s="335"/>
      <c r="AN31" s="350">
        <f>IF(AN30&lt;&gt;"",1,0)</f>
        <v>0</v>
      </c>
      <c r="AO31" s="399" t="s">
        <v>274</v>
      </c>
      <c r="AP31" s="335"/>
      <c r="AQ31" s="335"/>
      <c r="AR31" s="350">
        <f>F31+N31+V31+AF31</f>
        <v>0</v>
      </c>
    </row>
    <row r="32" spans="1:45" ht="6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312"/>
    </row>
    <row r="33" spans="1:45" ht="18.75">
      <c r="A33" s="313" t="s">
        <v>210</v>
      </c>
      <c r="B33" s="314" t="s">
        <v>249</v>
      </c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6" t="s">
        <v>187</v>
      </c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</row>
    <row r="34" spans="1:45" ht="6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312"/>
    </row>
    <row r="35" spans="1:45" ht="12.75" customHeight="1">
      <c r="A35" s="317" t="s">
        <v>211</v>
      </c>
      <c r="B35" s="318" t="s">
        <v>212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312"/>
    </row>
    <row r="36" spans="1:45" ht="15">
      <c r="A36" s="317"/>
      <c r="B36" s="319" t="str">
        <f>IF('Custos Indiretos'!O13&lt;=1,"X","")</f>
        <v>X</v>
      </c>
      <c r="C36" s="322" t="s">
        <v>213</v>
      </c>
      <c r="D36" s="95"/>
      <c r="E36" s="95"/>
      <c r="F36" s="95"/>
      <c r="G36" s="95"/>
      <c r="H36" s="95"/>
      <c r="I36" s="95"/>
      <c r="J36" s="95"/>
      <c r="K36" s="95"/>
      <c r="L36" s="339"/>
      <c r="M36" s="322"/>
      <c r="N36" s="322"/>
      <c r="O36" s="322"/>
      <c r="P36" s="697" t="s">
        <v>214</v>
      </c>
      <c r="Q36" s="697"/>
      <c r="R36" s="697"/>
      <c r="S36" s="697"/>
      <c r="T36" s="697"/>
      <c r="U36" s="697"/>
      <c r="V36" s="697"/>
      <c r="W36" s="697"/>
      <c r="X36" s="322"/>
      <c r="Y36" s="345" t="s">
        <v>215</v>
      </c>
      <c r="Z36" s="95"/>
      <c r="AA36" s="322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322" t="str">
        <f>IF(B36&lt;&gt;"","R$","")</f>
        <v>R$</v>
      </c>
      <c r="AM36" s="698">
        <f>IF('Custos Indiretos'!O15="",0,IF(B36&lt;&gt;"",IF('Custos Indiretos'!O13&lt;=1,200+7*('Custos Indiretos'!O11-1),""),""))</f>
        <v>0</v>
      </c>
      <c r="AN36" s="698"/>
      <c r="AO36" s="698"/>
      <c r="AP36" s="698"/>
      <c r="AQ36" s="698"/>
      <c r="AR36" s="342"/>
      <c r="AS36" s="320">
        <f>+AM36</f>
        <v>0</v>
      </c>
    </row>
    <row r="37" spans="1:45" ht="6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322"/>
      <c r="N37" s="322"/>
      <c r="O37" s="322"/>
      <c r="P37" s="340"/>
      <c r="Q37" s="340"/>
      <c r="R37" s="340"/>
      <c r="S37" s="340"/>
      <c r="T37" s="340"/>
      <c r="U37" s="340"/>
      <c r="V37" s="340"/>
      <c r="W37" s="340"/>
      <c r="X37" s="322"/>
      <c r="Y37" s="34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321"/>
    </row>
    <row r="38" spans="1:45" ht="12.75">
      <c r="A38" s="95"/>
      <c r="B38" s="319">
        <f>IF('Custos Indiretos'!O13&gt;1,"X","")</f>
      </c>
      <c r="C38" s="322" t="s">
        <v>216</v>
      </c>
      <c r="D38" s="95"/>
      <c r="E38" s="95"/>
      <c r="F38" s="95"/>
      <c r="G38" s="95"/>
      <c r="H38" s="95"/>
      <c r="I38" s="95"/>
      <c r="J38" s="95"/>
      <c r="K38" s="95"/>
      <c r="L38" s="339"/>
      <c r="M38" s="322"/>
      <c r="N38" s="322"/>
      <c r="O38" s="322"/>
      <c r="P38" s="697" t="s">
        <v>217</v>
      </c>
      <c r="Q38" s="697"/>
      <c r="R38" s="697"/>
      <c r="S38" s="697"/>
      <c r="T38" s="697"/>
      <c r="U38" s="697"/>
      <c r="V38" s="697"/>
      <c r="W38" s="697"/>
      <c r="X38" s="322"/>
      <c r="Y38" s="345" t="s">
        <v>218</v>
      </c>
      <c r="Z38" s="95"/>
      <c r="AA38" s="322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322">
        <f>IF(B38&lt;&gt;"","R$","")</f>
      </c>
      <c r="AM38" s="699">
        <f>IF(B38&lt;&gt;"",IF(AND('Custos Indiretos'!O13&gt;1,30*('Custos Indiretos'!O13-1)&lt;=90,200+7*('Custos Indiretos'!O11-1)+30*('Custos Indiretos'!O13-1)&lt;=1593),200+7*('Custos Indiretos'!O11-1)+30*('Custos Indiretos'!O13-1),IF(AND('Custos Indiretos'!O13&gt;1,200+7*('Custos Indiretos'!O11-1)+90&lt;=1593),200+7*('Custos Indiretos'!O11-1)+90,IF('Custos Indiretos'!O13&gt;1,1593,""))),"")</f>
      </c>
      <c r="AN38" s="699"/>
      <c r="AO38" s="699"/>
      <c r="AP38" s="699"/>
      <c r="AQ38" s="699"/>
      <c r="AR38" s="343"/>
      <c r="AS38" s="320">
        <f>+AM38</f>
      </c>
    </row>
    <row r="39" spans="1:45" ht="6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339"/>
      <c r="M39" s="322"/>
      <c r="N39" s="322"/>
      <c r="O39" s="322"/>
      <c r="P39" s="344"/>
      <c r="Q39" s="340"/>
      <c r="R39" s="340"/>
      <c r="S39" s="340"/>
      <c r="T39" s="340"/>
      <c r="U39" s="340"/>
      <c r="V39" s="340"/>
      <c r="W39" s="340"/>
      <c r="X39" s="322"/>
      <c r="Y39" s="345"/>
      <c r="Z39" s="95"/>
      <c r="AA39" s="322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343"/>
      <c r="AN39" s="343"/>
      <c r="AO39" s="343"/>
      <c r="AP39" s="343"/>
      <c r="AQ39" s="343"/>
      <c r="AR39" s="343"/>
      <c r="AS39" s="321"/>
    </row>
    <row r="40" spans="1:45" ht="12.7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339"/>
      <c r="M40" s="322"/>
      <c r="N40" s="322"/>
      <c r="O40" s="322"/>
      <c r="P40" s="697" t="s">
        <v>219</v>
      </c>
      <c r="Q40" s="697"/>
      <c r="R40" s="697"/>
      <c r="S40" s="697"/>
      <c r="T40" s="697"/>
      <c r="U40" s="697"/>
      <c r="V40" s="697"/>
      <c r="W40" s="697"/>
      <c r="X40" s="322"/>
      <c r="Y40" s="345" t="s">
        <v>220</v>
      </c>
      <c r="Z40" s="95"/>
      <c r="AA40" s="322"/>
      <c r="AB40" s="34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343"/>
      <c r="AN40" s="343"/>
      <c r="AO40" s="343"/>
      <c r="AP40" s="343"/>
      <c r="AQ40" s="343"/>
      <c r="AR40" s="343"/>
      <c r="AS40" s="321"/>
    </row>
    <row r="41" spans="1:45" ht="12.75">
      <c r="A41" s="95"/>
      <c r="B41" s="95"/>
      <c r="C41" s="322" t="s">
        <v>221</v>
      </c>
      <c r="D41" s="95"/>
      <c r="E41" s="95"/>
      <c r="F41" s="95"/>
      <c r="G41" s="95"/>
      <c r="H41" s="95"/>
      <c r="I41" s="95"/>
      <c r="J41" s="95"/>
      <c r="K41" s="95"/>
      <c r="L41" s="339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95"/>
      <c r="AA41" s="322"/>
      <c r="AB41" s="34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343"/>
      <c r="AN41" s="343"/>
      <c r="AO41" s="343"/>
      <c r="AP41" s="343"/>
      <c r="AQ41" s="343"/>
      <c r="AR41" s="343"/>
      <c r="AS41" s="321"/>
    </row>
    <row r="42" spans="1:45" ht="6" customHeight="1">
      <c r="A42" s="95"/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95"/>
      <c r="AL42" s="95"/>
      <c r="AM42" s="95"/>
      <c r="AN42" s="95"/>
      <c r="AO42" s="95"/>
      <c r="AP42" s="95"/>
      <c r="AQ42" s="95"/>
      <c r="AR42" s="95"/>
      <c r="AS42" s="321"/>
    </row>
    <row r="43" spans="1:45" ht="6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328"/>
      <c r="AJ43" s="95"/>
      <c r="AK43" s="95"/>
      <c r="AL43" s="95"/>
      <c r="AM43" s="95"/>
      <c r="AN43" s="95"/>
      <c r="AO43" s="95"/>
      <c r="AP43" s="95"/>
      <c r="AQ43" s="95"/>
      <c r="AR43" s="95"/>
      <c r="AS43" s="321"/>
    </row>
    <row r="44" spans="1:45" ht="18.75" hidden="1">
      <c r="A44" s="313" t="s">
        <v>224</v>
      </c>
      <c r="B44" s="314" t="s">
        <v>225</v>
      </c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6" t="s">
        <v>187</v>
      </c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</row>
    <row r="45" spans="1:45" ht="6" customHeight="1" hidden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312"/>
    </row>
    <row r="46" spans="1:45" ht="12.75" customHeight="1" hidden="1">
      <c r="A46" s="317" t="s">
        <v>211</v>
      </c>
      <c r="B46" s="318" t="s">
        <v>226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322"/>
      <c r="N46" s="95"/>
      <c r="O46" s="95"/>
      <c r="P46" s="323"/>
      <c r="Q46" s="323"/>
      <c r="R46" s="323"/>
      <c r="S46" s="323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324" t="str">
        <f>IF(AM47&gt;150*'Custos Indiretos'!O11,"EXTRAPOLA O LIMITE DO PROGRAMA","")</f>
        <v>EXTRAPOLA O LIMITE DO PROGRAMA</v>
      </c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1"/>
    </row>
    <row r="47" spans="1:45" ht="12.75" hidden="1">
      <c r="A47" s="95"/>
      <c r="B47" s="322"/>
      <c r="C47" s="322" t="s">
        <v>227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325"/>
      <c r="Q47" s="326"/>
      <c r="R47" s="326" t="s">
        <v>223</v>
      </c>
      <c r="S47" s="700">
        <f>+'Custos Indiretos'!O$11*150</f>
        <v>0</v>
      </c>
      <c r="T47" s="700"/>
      <c r="U47" s="700"/>
      <c r="V47" s="700"/>
      <c r="W47" s="700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328" t="s">
        <v>228</v>
      </c>
      <c r="AJ47" s="95"/>
      <c r="AK47" s="95"/>
      <c r="AL47" s="347" t="str">
        <f>IF(AM47&lt;&gt;"","R$","")</f>
        <v>R$</v>
      </c>
      <c r="AM47" s="731">
        <v>14500</v>
      </c>
      <c r="AN47" s="731"/>
      <c r="AO47" s="731"/>
      <c r="AP47" s="731"/>
      <c r="AQ47" s="732"/>
      <c r="AR47" s="331"/>
      <c r="AS47" s="320">
        <f>+AM47</f>
        <v>14500</v>
      </c>
    </row>
    <row r="48" spans="1:45" ht="3.75" customHeight="1" hidden="1">
      <c r="A48" s="95"/>
      <c r="B48" s="322"/>
      <c r="C48" s="322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325"/>
      <c r="Q48" s="326"/>
      <c r="R48" s="326"/>
      <c r="S48" s="327"/>
      <c r="T48" s="327"/>
      <c r="U48" s="327"/>
      <c r="V48" s="327"/>
      <c r="W48" s="327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328"/>
      <c r="AJ48" s="95"/>
      <c r="AK48" s="95"/>
      <c r="AL48" s="329"/>
      <c r="AM48" s="330"/>
      <c r="AN48" s="330"/>
      <c r="AO48" s="330"/>
      <c r="AP48" s="330"/>
      <c r="AQ48" s="330"/>
      <c r="AR48" s="331"/>
      <c r="AS48" s="320"/>
    </row>
    <row r="49" spans="1:45" ht="6" customHeight="1" hidden="1">
      <c r="A49" s="95"/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95"/>
      <c r="AL49" s="95"/>
      <c r="AM49" s="95"/>
      <c r="AN49" s="95"/>
      <c r="AO49" s="95"/>
      <c r="AP49" s="95"/>
      <c r="AQ49" s="95"/>
      <c r="AR49" s="95"/>
      <c r="AS49" s="321"/>
    </row>
    <row r="50" spans="1:45" ht="6" customHeight="1" hidden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321"/>
    </row>
    <row r="51" spans="1:45" ht="12.75" customHeight="1" hidden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321"/>
    </row>
    <row r="52" spans="1:45" ht="18.75">
      <c r="A52" s="313" t="s">
        <v>222</v>
      </c>
      <c r="B52" s="314" t="s">
        <v>229</v>
      </c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6" t="s">
        <v>187</v>
      </c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</row>
    <row r="53" spans="1:45" ht="6" customHeight="1">
      <c r="A53" s="95"/>
      <c r="B53" s="322"/>
      <c r="C53" s="322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325"/>
      <c r="Q53" s="326"/>
      <c r="R53" s="326"/>
      <c r="S53" s="327"/>
      <c r="T53" s="327"/>
      <c r="U53" s="327"/>
      <c r="V53" s="327"/>
      <c r="W53" s="327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328"/>
      <c r="AJ53" s="95"/>
      <c r="AK53" s="95"/>
      <c r="AL53" s="329"/>
      <c r="AM53" s="330"/>
      <c r="AN53" s="330"/>
      <c r="AO53" s="330"/>
      <c r="AP53" s="330"/>
      <c r="AQ53" s="330"/>
      <c r="AR53" s="331"/>
      <c r="AS53" s="320"/>
    </row>
    <row r="54" spans="1:46" ht="14.25" customHeight="1">
      <c r="A54" s="361"/>
      <c r="B54" s="619" t="s">
        <v>230</v>
      </c>
      <c r="C54" s="619"/>
      <c r="D54" s="619"/>
      <c r="E54" s="619"/>
      <c r="F54" s="619"/>
      <c r="G54" s="619"/>
      <c r="H54" s="619"/>
      <c r="I54" s="619"/>
      <c r="J54" s="619"/>
      <c r="K54" s="619"/>
      <c r="L54" s="619"/>
      <c r="M54" s="619"/>
      <c r="N54" s="619"/>
      <c r="O54" s="619"/>
      <c r="P54" s="619"/>
      <c r="Q54" s="619"/>
      <c r="R54" s="619"/>
      <c r="S54" s="619"/>
      <c r="T54" s="619"/>
      <c r="U54" s="619"/>
      <c r="V54" s="620"/>
      <c r="W54" s="736" t="s">
        <v>125</v>
      </c>
      <c r="X54" s="737"/>
      <c r="Y54" s="737"/>
      <c r="Z54" s="737"/>
      <c r="AA54" s="737"/>
      <c r="AB54" s="738"/>
      <c r="AC54" s="701" t="s">
        <v>231</v>
      </c>
      <c r="AD54" s="702"/>
      <c r="AE54" s="702"/>
      <c r="AF54" s="702"/>
      <c r="AG54" s="702"/>
      <c r="AH54" s="703"/>
      <c r="AI54" s="701" t="s">
        <v>232</v>
      </c>
      <c r="AJ54" s="702"/>
      <c r="AK54" s="702"/>
      <c r="AL54" s="702"/>
      <c r="AM54" s="702"/>
      <c r="AN54" s="703"/>
      <c r="AO54" s="701" t="s">
        <v>233</v>
      </c>
      <c r="AP54" s="702"/>
      <c r="AQ54" s="702"/>
      <c r="AR54" s="703"/>
      <c r="AS54" s="332"/>
      <c r="AT54" s="353"/>
    </row>
    <row r="55" spans="1:46" ht="14.25" customHeight="1">
      <c r="A55" s="362"/>
      <c r="B55" s="622"/>
      <c r="C55" s="622"/>
      <c r="D55" s="622"/>
      <c r="E55" s="622"/>
      <c r="F55" s="622"/>
      <c r="G55" s="622"/>
      <c r="H55" s="622"/>
      <c r="I55" s="622"/>
      <c r="J55" s="622"/>
      <c r="K55" s="622"/>
      <c r="L55" s="622"/>
      <c r="M55" s="622"/>
      <c r="N55" s="622"/>
      <c r="O55" s="622"/>
      <c r="P55" s="622"/>
      <c r="Q55" s="622"/>
      <c r="R55" s="622"/>
      <c r="S55" s="622"/>
      <c r="T55" s="622"/>
      <c r="U55" s="622"/>
      <c r="V55" s="659"/>
      <c r="W55" s="739"/>
      <c r="X55" s="740"/>
      <c r="Y55" s="740"/>
      <c r="Z55" s="740"/>
      <c r="AA55" s="740"/>
      <c r="AB55" s="741"/>
      <c r="AC55" s="704"/>
      <c r="AD55" s="705"/>
      <c r="AE55" s="705"/>
      <c r="AF55" s="705"/>
      <c r="AG55" s="705"/>
      <c r="AH55" s="706"/>
      <c r="AI55" s="704"/>
      <c r="AJ55" s="705"/>
      <c r="AK55" s="705"/>
      <c r="AL55" s="705"/>
      <c r="AM55" s="705"/>
      <c r="AN55" s="706"/>
      <c r="AO55" s="704" t="s">
        <v>234</v>
      </c>
      <c r="AP55" s="705"/>
      <c r="AQ55" s="705"/>
      <c r="AR55" s="706"/>
      <c r="AS55" s="332"/>
      <c r="AT55" s="353"/>
    </row>
    <row r="56" spans="1:46" ht="14.25" customHeight="1">
      <c r="A56" s="363"/>
      <c r="B56" s="660"/>
      <c r="C56" s="660"/>
      <c r="D56" s="660"/>
      <c r="E56" s="660"/>
      <c r="F56" s="660"/>
      <c r="G56" s="660"/>
      <c r="H56" s="660"/>
      <c r="I56" s="660"/>
      <c r="J56" s="660"/>
      <c r="K56" s="660"/>
      <c r="L56" s="660"/>
      <c r="M56" s="660"/>
      <c r="N56" s="660"/>
      <c r="O56" s="660"/>
      <c r="P56" s="660"/>
      <c r="Q56" s="660"/>
      <c r="R56" s="660"/>
      <c r="S56" s="660"/>
      <c r="T56" s="660"/>
      <c r="U56" s="660"/>
      <c r="V56" s="661"/>
      <c r="W56" s="742"/>
      <c r="X56" s="743"/>
      <c r="Y56" s="743"/>
      <c r="Z56" s="743"/>
      <c r="AA56" s="743"/>
      <c r="AB56" s="744"/>
      <c r="AC56" s="707"/>
      <c r="AD56" s="708"/>
      <c r="AE56" s="708"/>
      <c r="AF56" s="708"/>
      <c r="AG56" s="708"/>
      <c r="AH56" s="709"/>
      <c r="AI56" s="707"/>
      <c r="AJ56" s="708"/>
      <c r="AK56" s="708"/>
      <c r="AL56" s="708"/>
      <c r="AM56" s="708"/>
      <c r="AN56" s="709"/>
      <c r="AO56" s="707" t="s">
        <v>235</v>
      </c>
      <c r="AP56" s="708"/>
      <c r="AQ56" s="708"/>
      <c r="AR56" s="709"/>
      <c r="AS56" s="332"/>
      <c r="AT56" s="353"/>
    </row>
    <row r="57" spans="1:46" ht="5.25" customHeight="1">
      <c r="A57" s="95"/>
      <c r="B57" s="322"/>
      <c r="C57" s="322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325"/>
      <c r="Q57" s="326"/>
      <c r="R57" s="326"/>
      <c r="W57" s="327"/>
      <c r="X57" s="327"/>
      <c r="Y57" s="327"/>
      <c r="Z57" s="327"/>
      <c r="AA57" s="327"/>
      <c r="AC57" s="95"/>
      <c r="AD57" s="95"/>
      <c r="AE57" s="95"/>
      <c r="AF57" s="95"/>
      <c r="AG57" s="95"/>
      <c r="AI57" s="95"/>
      <c r="AJ57" s="95"/>
      <c r="AK57" s="95"/>
      <c r="AL57" s="95"/>
      <c r="AM57" s="95"/>
      <c r="AN57" s="330"/>
      <c r="AO57" s="330"/>
      <c r="AP57" s="330"/>
      <c r="AQ57" s="330"/>
      <c r="AR57" s="330"/>
      <c r="AS57" s="331"/>
      <c r="AT57" s="353"/>
    </row>
    <row r="58" spans="1:45" ht="12.75">
      <c r="A58" s="355" t="s">
        <v>210</v>
      </c>
      <c r="B58" s="662" t="s">
        <v>236</v>
      </c>
      <c r="C58" s="637"/>
      <c r="D58" s="637"/>
      <c r="E58" s="637"/>
      <c r="F58" s="637"/>
      <c r="G58" s="637"/>
      <c r="H58" s="637"/>
      <c r="I58" s="637"/>
      <c r="J58" s="637"/>
      <c r="K58" s="637"/>
      <c r="L58" s="637"/>
      <c r="M58" s="637"/>
      <c r="N58" s="637"/>
      <c r="O58" s="637"/>
      <c r="P58" s="637"/>
      <c r="Q58" s="637"/>
      <c r="R58" s="637"/>
      <c r="S58" s="637"/>
      <c r="T58" s="637"/>
      <c r="U58" s="637"/>
      <c r="V58" s="663"/>
      <c r="W58" s="685">
        <f>SUM(W59:W63)</f>
        <v>0</v>
      </c>
      <c r="X58" s="686"/>
      <c r="Y58" s="686"/>
      <c r="Z58" s="686"/>
      <c r="AA58" s="686"/>
      <c r="AB58" s="687"/>
      <c r="AC58" s="685">
        <f>SUM(AC59:AC63)</f>
        <v>0</v>
      </c>
      <c r="AD58" s="686"/>
      <c r="AE58" s="686"/>
      <c r="AF58" s="686"/>
      <c r="AG58" s="686"/>
      <c r="AH58" s="687"/>
      <c r="AI58" s="685">
        <f>W58+AC58</f>
        <v>0</v>
      </c>
      <c r="AJ58" s="686"/>
      <c r="AK58" s="686"/>
      <c r="AL58" s="686"/>
      <c r="AM58" s="686"/>
      <c r="AN58" s="710"/>
      <c r="AO58" s="745">
        <f>IF(O11=0,"",AI58/O$11)</f>
      </c>
      <c r="AP58" s="745"/>
      <c r="AQ58" s="745"/>
      <c r="AR58" s="746"/>
      <c r="AS58" s="322"/>
    </row>
    <row r="59" spans="1:45" ht="12.75">
      <c r="A59" s="356" t="s">
        <v>237</v>
      </c>
      <c r="B59" s="664" t="s">
        <v>238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6"/>
      <c r="W59" s="688"/>
      <c r="X59" s="689"/>
      <c r="Y59" s="689"/>
      <c r="Z59" s="689"/>
      <c r="AA59" s="689"/>
      <c r="AB59" s="690"/>
      <c r="AC59" s="688"/>
      <c r="AD59" s="689"/>
      <c r="AE59" s="689"/>
      <c r="AF59" s="689"/>
      <c r="AG59" s="689"/>
      <c r="AH59" s="690"/>
      <c r="AI59" s="711">
        <f>+AC59</f>
        <v>0</v>
      </c>
      <c r="AJ59" s="712"/>
      <c r="AK59" s="712"/>
      <c r="AL59" s="712"/>
      <c r="AM59" s="712"/>
      <c r="AN59" s="713"/>
      <c r="AO59" s="357"/>
      <c r="AP59" s="364"/>
      <c r="AQ59" s="364"/>
      <c r="AR59" s="365"/>
      <c r="AS59" s="95"/>
    </row>
    <row r="60" spans="1:45" ht="12.75">
      <c r="A60" s="358" t="s">
        <v>239</v>
      </c>
      <c r="B60" s="667" t="s">
        <v>240</v>
      </c>
      <c r="C60" s="668"/>
      <c r="D60" s="668"/>
      <c r="E60" s="668"/>
      <c r="F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9"/>
      <c r="W60" s="691"/>
      <c r="X60" s="692"/>
      <c r="Y60" s="692"/>
      <c r="Z60" s="692"/>
      <c r="AA60" s="692"/>
      <c r="AB60" s="693"/>
      <c r="AC60" s="691"/>
      <c r="AD60" s="692"/>
      <c r="AE60" s="692"/>
      <c r="AF60" s="692"/>
      <c r="AG60" s="692"/>
      <c r="AH60" s="693"/>
      <c r="AI60" s="714">
        <f>+AC60</f>
        <v>0</v>
      </c>
      <c r="AJ60" s="715"/>
      <c r="AK60" s="715"/>
      <c r="AL60" s="715"/>
      <c r="AM60" s="715"/>
      <c r="AN60" s="716"/>
      <c r="AO60" s="354"/>
      <c r="AP60" s="366"/>
      <c r="AQ60" s="366"/>
      <c r="AR60" s="367"/>
      <c r="AS60" s="95"/>
    </row>
    <row r="61" spans="1:45" ht="12.75">
      <c r="A61" s="358" t="s">
        <v>241</v>
      </c>
      <c r="B61" s="667" t="s">
        <v>242</v>
      </c>
      <c r="C61" s="668"/>
      <c r="D61" s="668"/>
      <c r="E61" s="668"/>
      <c r="F61" s="668"/>
      <c r="G61" s="668"/>
      <c r="H61" s="668"/>
      <c r="I61" s="668"/>
      <c r="J61" s="668"/>
      <c r="K61" s="668"/>
      <c r="L61" s="668"/>
      <c r="M61" s="668"/>
      <c r="N61" s="668"/>
      <c r="O61" s="668"/>
      <c r="P61" s="668"/>
      <c r="Q61" s="668"/>
      <c r="R61" s="668"/>
      <c r="S61" s="668"/>
      <c r="T61" s="668"/>
      <c r="U61" s="668"/>
      <c r="V61" s="669"/>
      <c r="W61" s="691"/>
      <c r="X61" s="692"/>
      <c r="Y61" s="692"/>
      <c r="Z61" s="692"/>
      <c r="AA61" s="692"/>
      <c r="AB61" s="693"/>
      <c r="AC61" s="691"/>
      <c r="AD61" s="692"/>
      <c r="AE61" s="692"/>
      <c r="AF61" s="692"/>
      <c r="AG61" s="692"/>
      <c r="AH61" s="693"/>
      <c r="AI61" s="714">
        <f>+AC61</f>
        <v>0</v>
      </c>
      <c r="AJ61" s="715"/>
      <c r="AK61" s="715"/>
      <c r="AL61" s="715"/>
      <c r="AM61" s="715"/>
      <c r="AN61" s="716"/>
      <c r="AO61" s="354"/>
      <c r="AP61" s="366"/>
      <c r="AQ61" s="366"/>
      <c r="AR61" s="367"/>
      <c r="AS61" s="95"/>
    </row>
    <row r="62" spans="1:45" ht="12.75">
      <c r="A62" s="358" t="s">
        <v>243</v>
      </c>
      <c r="B62" s="667" t="s">
        <v>244</v>
      </c>
      <c r="C62" s="668"/>
      <c r="D62" s="668"/>
      <c r="E62" s="668"/>
      <c r="F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9"/>
      <c r="W62" s="691"/>
      <c r="X62" s="692"/>
      <c r="Y62" s="692"/>
      <c r="Z62" s="692"/>
      <c r="AA62" s="692"/>
      <c r="AB62" s="693"/>
      <c r="AC62" s="691"/>
      <c r="AD62" s="692"/>
      <c r="AE62" s="692"/>
      <c r="AF62" s="692"/>
      <c r="AG62" s="692"/>
      <c r="AH62" s="693"/>
      <c r="AI62" s="714">
        <f>+AC62</f>
        <v>0</v>
      </c>
      <c r="AJ62" s="715"/>
      <c r="AK62" s="715"/>
      <c r="AL62" s="715"/>
      <c r="AM62" s="715"/>
      <c r="AN62" s="716"/>
      <c r="AO62" s="354"/>
      <c r="AP62" s="366"/>
      <c r="AQ62" s="366"/>
      <c r="AR62" s="367"/>
      <c r="AS62" s="95"/>
    </row>
    <row r="63" spans="1:45" ht="12.75">
      <c r="A63" s="359" t="s">
        <v>245</v>
      </c>
      <c r="B63" s="670" t="s">
        <v>246</v>
      </c>
      <c r="C63" s="671"/>
      <c r="D63" s="671"/>
      <c r="E63" s="671"/>
      <c r="F63" s="671"/>
      <c r="G63" s="671"/>
      <c r="H63" s="671"/>
      <c r="I63" s="671"/>
      <c r="J63" s="671"/>
      <c r="K63" s="671"/>
      <c r="L63" s="671"/>
      <c r="M63" s="671"/>
      <c r="N63" s="671"/>
      <c r="O63" s="671"/>
      <c r="P63" s="671"/>
      <c r="Q63" s="671"/>
      <c r="R63" s="671"/>
      <c r="S63" s="671"/>
      <c r="T63" s="671"/>
      <c r="U63" s="671"/>
      <c r="V63" s="672"/>
      <c r="W63" s="673"/>
      <c r="X63" s="674"/>
      <c r="Y63" s="674"/>
      <c r="Z63" s="674"/>
      <c r="AA63" s="674"/>
      <c r="AB63" s="675"/>
      <c r="AC63" s="673"/>
      <c r="AD63" s="674"/>
      <c r="AE63" s="674"/>
      <c r="AF63" s="674"/>
      <c r="AG63" s="674"/>
      <c r="AH63" s="675"/>
      <c r="AI63" s="717">
        <f>+AC63</f>
        <v>0</v>
      </c>
      <c r="AJ63" s="718"/>
      <c r="AK63" s="718"/>
      <c r="AL63" s="718"/>
      <c r="AM63" s="718"/>
      <c r="AN63" s="719"/>
      <c r="AO63" s="360"/>
      <c r="AP63" s="368"/>
      <c r="AQ63" s="368"/>
      <c r="AR63" s="369"/>
      <c r="AS63" s="95"/>
    </row>
    <row r="64" spans="1:45" ht="6" customHeight="1">
      <c r="A64" s="210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W64" s="352"/>
      <c r="X64" s="352"/>
      <c r="Y64" s="352"/>
      <c r="Z64" s="352"/>
      <c r="AA64" s="352"/>
      <c r="AB64" s="96"/>
      <c r="AC64" s="352"/>
      <c r="AD64" s="352"/>
      <c r="AE64" s="352"/>
      <c r="AF64" s="352"/>
      <c r="AG64" s="352"/>
      <c r="AH64" s="96"/>
      <c r="AI64" s="352"/>
      <c r="AJ64" s="352"/>
      <c r="AK64" s="352"/>
      <c r="AL64" s="352"/>
      <c r="AM64" s="348"/>
      <c r="AN64" s="352"/>
      <c r="AO64" s="333"/>
      <c r="AP64" s="328"/>
      <c r="AQ64" s="328"/>
      <c r="AR64" s="328"/>
      <c r="AS64" s="95"/>
    </row>
    <row r="65" spans="1:45" ht="12.75">
      <c r="A65" s="355" t="s">
        <v>222</v>
      </c>
      <c r="B65" s="662" t="s">
        <v>247</v>
      </c>
      <c r="C65" s="637"/>
      <c r="D65" s="637"/>
      <c r="E65" s="637"/>
      <c r="F65" s="637"/>
      <c r="G65" s="637"/>
      <c r="H65" s="637"/>
      <c r="I65" s="637"/>
      <c r="J65" s="637"/>
      <c r="K65" s="637"/>
      <c r="L65" s="637"/>
      <c r="M65" s="637"/>
      <c r="N65" s="637"/>
      <c r="O65" s="637"/>
      <c r="P65" s="637"/>
      <c r="Q65" s="637"/>
      <c r="R65" s="637"/>
      <c r="S65" s="637"/>
      <c r="T65" s="637"/>
      <c r="U65" s="637"/>
      <c r="V65" s="663"/>
      <c r="W65" s="676">
        <f>W66</f>
        <v>0</v>
      </c>
      <c r="X65" s="677"/>
      <c r="Y65" s="677"/>
      <c r="Z65" s="677"/>
      <c r="AA65" s="677"/>
      <c r="AB65" s="678"/>
      <c r="AC65" s="676">
        <f>AC66</f>
        <v>0</v>
      </c>
      <c r="AD65" s="677"/>
      <c r="AE65" s="677"/>
      <c r="AF65" s="677"/>
      <c r="AG65" s="677"/>
      <c r="AH65" s="678"/>
      <c r="AI65" s="676">
        <f>AI66</f>
        <v>0</v>
      </c>
      <c r="AJ65" s="677"/>
      <c r="AK65" s="677"/>
      <c r="AL65" s="677"/>
      <c r="AM65" s="677"/>
      <c r="AN65" s="720"/>
      <c r="AO65" s="745">
        <f>IF(O11=0,"",AI65/O$11)</f>
      </c>
      <c r="AP65" s="745"/>
      <c r="AQ65" s="745"/>
      <c r="AR65" s="746"/>
      <c r="AS65" s="322"/>
    </row>
    <row r="66" spans="1:45" ht="12.75">
      <c r="A66" s="358"/>
      <c r="B66" s="667" t="s">
        <v>248</v>
      </c>
      <c r="C66" s="668"/>
      <c r="D66" s="668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9"/>
      <c r="W66" s="679"/>
      <c r="X66" s="680"/>
      <c r="Y66" s="680"/>
      <c r="Z66" s="680"/>
      <c r="AA66" s="680"/>
      <c r="AB66" s="681"/>
      <c r="AC66" s="694">
        <f>IF(AM36="",AM38-W66,AM36-W66)</f>
        <v>0</v>
      </c>
      <c r="AD66" s="695"/>
      <c r="AE66" s="695"/>
      <c r="AF66" s="695"/>
      <c r="AG66" s="695"/>
      <c r="AH66" s="696"/>
      <c r="AI66" s="725">
        <f>W66+AC66</f>
        <v>0</v>
      </c>
      <c r="AJ66" s="726"/>
      <c r="AK66" s="726"/>
      <c r="AL66" s="726"/>
      <c r="AM66" s="726"/>
      <c r="AN66" s="727"/>
      <c r="AO66" s="370"/>
      <c r="AP66" s="366"/>
      <c r="AQ66" s="366"/>
      <c r="AR66" s="367"/>
      <c r="AS66" s="210"/>
    </row>
    <row r="67" spans="1:45" ht="5.25" customHeight="1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W67" s="352"/>
      <c r="X67" s="352"/>
      <c r="Y67" s="352"/>
      <c r="Z67" s="352"/>
      <c r="AA67" s="352"/>
      <c r="AB67" s="96"/>
      <c r="AC67" s="352"/>
      <c r="AD67" s="352"/>
      <c r="AE67" s="352"/>
      <c r="AF67" s="352"/>
      <c r="AG67" s="352"/>
      <c r="AH67" s="96"/>
      <c r="AI67" s="328"/>
      <c r="AJ67" s="328"/>
      <c r="AK67" s="328"/>
      <c r="AL67" s="328"/>
      <c r="AM67" s="328"/>
      <c r="AN67" s="328"/>
      <c r="AO67" s="328"/>
      <c r="AP67" s="352"/>
      <c r="AQ67" s="352"/>
      <c r="AR67" s="352"/>
      <c r="AS67" s="210"/>
    </row>
    <row r="68" spans="1:45" s="334" customFormat="1" ht="12.75">
      <c r="A68" s="648" t="s">
        <v>250</v>
      </c>
      <c r="B68" s="649"/>
      <c r="C68" s="649"/>
      <c r="D68" s="649"/>
      <c r="E68" s="649"/>
      <c r="F68" s="649"/>
      <c r="G68" s="649"/>
      <c r="H68" s="649"/>
      <c r="I68" s="649"/>
      <c r="J68" s="649"/>
      <c r="K68" s="649"/>
      <c r="L68" s="649"/>
      <c r="M68" s="649"/>
      <c r="N68" s="649"/>
      <c r="O68" s="649"/>
      <c r="P68" s="649"/>
      <c r="Q68" s="649"/>
      <c r="R68" s="649"/>
      <c r="S68" s="649"/>
      <c r="T68" s="649"/>
      <c r="U68" s="649"/>
      <c r="V68" s="649"/>
      <c r="W68" s="682">
        <f>W58+W65</f>
        <v>0</v>
      </c>
      <c r="X68" s="683"/>
      <c r="Y68" s="683"/>
      <c r="Z68" s="683"/>
      <c r="AA68" s="683"/>
      <c r="AB68" s="684"/>
      <c r="AC68" s="682">
        <f>AC58+AC65</f>
        <v>0</v>
      </c>
      <c r="AD68" s="683"/>
      <c r="AE68" s="683"/>
      <c r="AF68" s="683"/>
      <c r="AG68" s="683"/>
      <c r="AH68" s="684"/>
      <c r="AI68" s="682">
        <f>AI65+AI58</f>
        <v>0</v>
      </c>
      <c r="AJ68" s="683"/>
      <c r="AK68" s="683"/>
      <c r="AL68" s="683"/>
      <c r="AM68" s="683"/>
      <c r="AN68" s="684"/>
      <c r="AO68" s="682">
        <f>IF(O11=0,"",AI68/O11)</f>
      </c>
      <c r="AP68" s="683"/>
      <c r="AQ68" s="683"/>
      <c r="AR68" s="684"/>
      <c r="AS68" s="349"/>
    </row>
    <row r="69" ht="6" customHeight="1"/>
    <row r="70" spans="2:4" ht="12.75">
      <c r="B70" s="723"/>
      <c r="C70" s="724"/>
      <c r="D70" s="5" t="s">
        <v>259</v>
      </c>
    </row>
    <row r="71" ht="6" customHeight="1"/>
    <row r="72" spans="1:2" ht="12.75">
      <c r="A72" s="138" t="s">
        <v>261</v>
      </c>
      <c r="B72" s="322"/>
    </row>
    <row r="73" spans="1:2" ht="12.75">
      <c r="A73" s="138" t="s">
        <v>260</v>
      </c>
      <c r="B73" s="322"/>
    </row>
  </sheetData>
  <sheetProtection/>
  <mergeCells count="66">
    <mergeCell ref="AC58:AH58"/>
    <mergeCell ref="AO56:AR56"/>
    <mergeCell ref="AO58:AR58"/>
    <mergeCell ref="AO55:AR55"/>
    <mergeCell ref="B70:C70"/>
    <mergeCell ref="AI66:AN66"/>
    <mergeCell ref="O15:S15"/>
    <mergeCell ref="O17:S17"/>
    <mergeCell ref="O23:S23"/>
    <mergeCell ref="O25:S25"/>
    <mergeCell ref="AM47:AQ47"/>
    <mergeCell ref="O27:S27"/>
    <mergeCell ref="P38:W38"/>
    <mergeCell ref="P40:W40"/>
    <mergeCell ref="AI63:AN63"/>
    <mergeCell ref="AI65:AN65"/>
    <mergeCell ref="AO54:AR54"/>
    <mergeCell ref="O11:P11"/>
    <mergeCell ref="O13:P13"/>
    <mergeCell ref="O19:P19"/>
    <mergeCell ref="O21:P21"/>
    <mergeCell ref="W54:AB56"/>
    <mergeCell ref="AO65:AR65"/>
    <mergeCell ref="AC54:AH56"/>
    <mergeCell ref="P36:W36"/>
    <mergeCell ref="AM36:AQ36"/>
    <mergeCell ref="AM38:AQ38"/>
    <mergeCell ref="S47:W47"/>
    <mergeCell ref="AO68:AR68"/>
    <mergeCell ref="AI54:AN56"/>
    <mergeCell ref="AI58:AN58"/>
    <mergeCell ref="AI59:AN59"/>
    <mergeCell ref="AI60:AN60"/>
    <mergeCell ref="AI61:AN61"/>
    <mergeCell ref="AI68:AN68"/>
    <mergeCell ref="AC59:AH59"/>
    <mergeCell ref="AC60:AH60"/>
    <mergeCell ref="AC61:AH61"/>
    <mergeCell ref="AC62:AH62"/>
    <mergeCell ref="AC63:AH63"/>
    <mergeCell ref="AC65:AH65"/>
    <mergeCell ref="AC66:AH66"/>
    <mergeCell ref="AC68:AH68"/>
    <mergeCell ref="AI62:AN62"/>
    <mergeCell ref="W68:AB68"/>
    <mergeCell ref="W58:AB58"/>
    <mergeCell ref="W59:AB59"/>
    <mergeCell ref="W60:AB60"/>
    <mergeCell ref="W61:AB61"/>
    <mergeCell ref="W62:AB62"/>
    <mergeCell ref="B62:V62"/>
    <mergeCell ref="B63:V63"/>
    <mergeCell ref="B66:V66"/>
    <mergeCell ref="W63:AB63"/>
    <mergeCell ref="W65:AB65"/>
    <mergeCell ref="W66:AB66"/>
    <mergeCell ref="A68:V68"/>
    <mergeCell ref="I5:AP5"/>
    <mergeCell ref="I7:AP7"/>
    <mergeCell ref="I9:AP9"/>
    <mergeCell ref="B54:V56"/>
    <mergeCell ref="B58:V58"/>
    <mergeCell ref="B65:V65"/>
    <mergeCell ref="B59:V59"/>
    <mergeCell ref="B60:V60"/>
    <mergeCell ref="B61:V61"/>
  </mergeCells>
  <conditionalFormatting sqref="Q47:W48 Q57:R57 Q53:W53 W54 W57:AA57">
    <cfRule type="expression" priority="1" dxfId="4" stopIfTrue="1">
      <formula>$L47&lt;&gt;""</formula>
    </cfRule>
  </conditionalFormatting>
  <conditionalFormatting sqref="AL36:AQ41">
    <cfRule type="expression" priority="2" dxfId="4" stopIfTrue="1">
      <formula>$B36&lt;&gt;""</formula>
    </cfRule>
  </conditionalFormatting>
  <conditionalFormatting sqref="AL47">
    <cfRule type="expression" priority="3" dxfId="3" stopIfTrue="1">
      <formula>$AM$47&lt;&gt;""</formula>
    </cfRule>
  </conditionalFormatting>
  <conditionalFormatting sqref="AM47:AQ47">
    <cfRule type="expression" priority="4" dxfId="1" stopIfTrue="1">
      <formula>$AM$47&gt;$S$47</formula>
    </cfRule>
  </conditionalFormatting>
  <conditionalFormatting sqref="O19:P19">
    <cfRule type="expression" priority="5" dxfId="1" stopIfTrue="1">
      <formula>$K$19&lt;$O$19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headerFooter alignWithMargins="0">
    <oddHeader xml:space="preserve">&amp;L&amp;"Arial,Negrito"&amp;F </oddHeader>
  </headerFooter>
  <colBreaks count="1" manualBreakCount="1">
    <brk id="4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2:E26"/>
  <sheetViews>
    <sheetView showGridLines="0" zoomScale="93" zoomScaleNormal="93" zoomScalePageLayoutView="0" workbookViewId="0" topLeftCell="B1">
      <selection activeCell="D25" sqref="D25"/>
    </sheetView>
  </sheetViews>
  <sheetFormatPr defaultColWidth="9.140625" defaultRowHeight="12.75"/>
  <cols>
    <col min="1" max="1" width="3.00390625" style="5" hidden="1" customWidth="1"/>
    <col min="2" max="2" width="7.7109375" style="5" customWidth="1"/>
    <col min="3" max="3" width="8.7109375" style="5" customWidth="1"/>
    <col min="4" max="5" width="55.7109375" style="5" customWidth="1"/>
    <col min="6" max="6" width="9.7109375" style="5" customWidth="1"/>
    <col min="7" max="16384" width="9.140625" style="5" customWidth="1"/>
  </cols>
  <sheetData>
    <row r="1" ht="6" customHeight="1"/>
    <row r="2" spans="3:5" s="93" customFormat="1" ht="15" customHeight="1">
      <c r="C2" s="371" t="s">
        <v>251</v>
      </c>
      <c r="D2" s="372"/>
      <c r="E2" s="372"/>
    </row>
    <row r="3" ht="12.75">
      <c r="C3" s="373"/>
    </row>
    <row r="4" spans="2:5" ht="12.75">
      <c r="B4" s="748" t="s">
        <v>252</v>
      </c>
      <c r="C4" s="747" t="s">
        <v>253</v>
      </c>
      <c r="D4" s="747"/>
      <c r="E4" s="384" t="s">
        <v>254</v>
      </c>
    </row>
    <row r="5" spans="2:5" ht="12.75">
      <c r="B5" s="749"/>
      <c r="C5" s="747"/>
      <c r="D5" s="747"/>
      <c r="E5" s="385" t="s">
        <v>255</v>
      </c>
    </row>
    <row r="6" spans="2:5" ht="12.75">
      <c r="B6" s="383"/>
      <c r="C6" s="374" t="s">
        <v>199</v>
      </c>
      <c r="D6" s="386" t="s">
        <v>223</v>
      </c>
      <c r="E6" s="386" t="s">
        <v>223</v>
      </c>
    </row>
    <row r="7" spans="1:5" ht="12.75">
      <c r="A7" s="375">
        <v>0</v>
      </c>
      <c r="B7" s="376">
        <f>IF(A7&lt;='Custos Indiretos'!O$19,A7,0)</f>
        <v>0</v>
      </c>
      <c r="C7" s="376"/>
      <c r="D7" s="376"/>
      <c r="E7" s="377">
        <v>0</v>
      </c>
    </row>
    <row r="8" spans="1:5" ht="12.75">
      <c r="A8" s="375">
        <v>1</v>
      </c>
      <c r="B8" s="376">
        <f>IF(A8&lt;='Custos Indiretos'!O$19,A8,0)</f>
        <v>0</v>
      </c>
      <c r="C8" s="378"/>
      <c r="D8" s="379">
        <f>IF(B8&gt;0,C8/100*'Custos Indiretos'!O$15,0)</f>
        <v>0</v>
      </c>
      <c r="E8" s="379">
        <f aca="true" t="shared" si="0" ref="E8:E25">IF(B8&gt;0,E7+D8,0)</f>
        <v>0</v>
      </c>
    </row>
    <row r="9" spans="1:5" ht="12.75">
      <c r="A9" s="375">
        <v>2</v>
      </c>
      <c r="B9" s="376">
        <f>IF(A9&lt;='Custos Indiretos'!O$19,A9,0)</f>
        <v>0</v>
      </c>
      <c r="C9" s="378"/>
      <c r="D9" s="379">
        <f>IF(B9&gt;0,C9/100*'Custos Indiretos'!O$15,0)</f>
        <v>0</v>
      </c>
      <c r="E9" s="379">
        <f t="shared" si="0"/>
        <v>0</v>
      </c>
    </row>
    <row r="10" spans="1:5" ht="12.75">
      <c r="A10" s="375">
        <v>3</v>
      </c>
      <c r="B10" s="376">
        <f>IF(A10&lt;='Custos Indiretos'!O$19,A10,0)</f>
        <v>0</v>
      </c>
      <c r="C10" s="378"/>
      <c r="D10" s="379">
        <f>IF(B10&gt;0,C10/100*'Custos Indiretos'!O$15,0)</f>
        <v>0</v>
      </c>
      <c r="E10" s="379">
        <f t="shared" si="0"/>
        <v>0</v>
      </c>
    </row>
    <row r="11" spans="1:5" ht="12.75">
      <c r="A11" s="375">
        <v>4</v>
      </c>
      <c r="B11" s="376">
        <f>IF(A11&lt;='Custos Indiretos'!O$19,A11,0)</f>
        <v>0</v>
      </c>
      <c r="C11" s="378"/>
      <c r="D11" s="379">
        <f>IF(B11&gt;0,C11/100*'Custos Indiretos'!O$15,0)</f>
        <v>0</v>
      </c>
      <c r="E11" s="379">
        <f t="shared" si="0"/>
        <v>0</v>
      </c>
    </row>
    <row r="12" spans="1:5" ht="12.75">
      <c r="A12" s="375">
        <v>5</v>
      </c>
      <c r="B12" s="376">
        <f>IF(A12&lt;='Custos Indiretos'!O$19,A12,0)</f>
        <v>0</v>
      </c>
      <c r="C12" s="378"/>
      <c r="D12" s="379">
        <f>IF(B12&gt;0,C12/100*'Custos Indiretos'!O$15,0)</f>
        <v>0</v>
      </c>
      <c r="E12" s="379">
        <f t="shared" si="0"/>
        <v>0</v>
      </c>
    </row>
    <row r="13" spans="1:5" ht="12.75">
      <c r="A13" s="375">
        <v>6</v>
      </c>
      <c r="B13" s="376">
        <f>IF(A13&lt;='Custos Indiretos'!O$19,A13,0)</f>
        <v>0</v>
      </c>
      <c r="C13" s="378"/>
      <c r="D13" s="379">
        <f>IF(B13&gt;0,C13/100*'Custos Indiretos'!O$15,0)</f>
        <v>0</v>
      </c>
      <c r="E13" s="379">
        <f t="shared" si="0"/>
        <v>0</v>
      </c>
    </row>
    <row r="14" spans="1:5" ht="12.75">
      <c r="A14" s="375">
        <v>7</v>
      </c>
      <c r="B14" s="376">
        <f>IF(A14&lt;='Custos Indiretos'!O$19,A14,0)</f>
        <v>0</v>
      </c>
      <c r="C14" s="378"/>
      <c r="D14" s="379">
        <f>IF(B14&gt;0,C14/100*'Custos Indiretos'!O$15,0)</f>
        <v>0</v>
      </c>
      <c r="E14" s="379">
        <f t="shared" si="0"/>
        <v>0</v>
      </c>
    </row>
    <row r="15" spans="1:5" ht="12.75">
      <c r="A15" s="375">
        <v>8</v>
      </c>
      <c r="B15" s="376">
        <f>IF(A15&lt;='Custos Indiretos'!O$19,A15,0)</f>
        <v>0</v>
      </c>
      <c r="C15" s="378"/>
      <c r="D15" s="379">
        <f>IF(B15&gt;0,C15/100*'Custos Indiretos'!O$15,0)</f>
        <v>0</v>
      </c>
      <c r="E15" s="379">
        <f t="shared" si="0"/>
        <v>0</v>
      </c>
    </row>
    <row r="16" spans="1:5" ht="12.75">
      <c r="A16" s="375">
        <v>9</v>
      </c>
      <c r="B16" s="376">
        <f>IF(A16&lt;='Custos Indiretos'!O$19,A16,0)</f>
        <v>0</v>
      </c>
      <c r="C16" s="378"/>
      <c r="D16" s="379">
        <f>IF(B16&gt;0,C16/100*'Custos Indiretos'!O$15,0)</f>
        <v>0</v>
      </c>
      <c r="E16" s="379">
        <f t="shared" si="0"/>
        <v>0</v>
      </c>
    </row>
    <row r="17" spans="1:5" ht="12.75">
      <c r="A17" s="375">
        <v>10</v>
      </c>
      <c r="B17" s="376">
        <f>IF(A17&lt;='Custos Indiretos'!O$19,A17,0)</f>
        <v>0</v>
      </c>
      <c r="C17" s="378"/>
      <c r="D17" s="379">
        <f>IF(B17&gt;0,C17/100*'Custos Indiretos'!O$15,0)</f>
        <v>0</v>
      </c>
      <c r="E17" s="379">
        <f t="shared" si="0"/>
        <v>0</v>
      </c>
    </row>
    <row r="18" spans="1:5" ht="12.75">
      <c r="A18" s="375">
        <v>11</v>
      </c>
      <c r="B18" s="376">
        <f>IF(A18&lt;='Custos Indiretos'!O$19,A18,0)</f>
        <v>0</v>
      </c>
      <c r="C18" s="378"/>
      <c r="D18" s="379">
        <f>IF(B18&gt;0,C18/100*'Custos Indiretos'!O$15,0)</f>
        <v>0</v>
      </c>
      <c r="E18" s="379">
        <f t="shared" si="0"/>
        <v>0</v>
      </c>
    </row>
    <row r="19" spans="1:5" ht="12.75">
      <c r="A19" s="375">
        <v>12</v>
      </c>
      <c r="B19" s="376">
        <f>IF(A19&lt;='Custos Indiretos'!O$19,A19,0)</f>
        <v>0</v>
      </c>
      <c r="C19" s="378"/>
      <c r="D19" s="379">
        <f>IF(B19&gt;0,C19/100*'Custos Indiretos'!O$15,0)</f>
        <v>0</v>
      </c>
      <c r="E19" s="379">
        <f t="shared" si="0"/>
        <v>0</v>
      </c>
    </row>
    <row r="20" spans="1:5" ht="12.75">
      <c r="A20" s="375">
        <v>13</v>
      </c>
      <c r="B20" s="376">
        <f>IF(A20&lt;='Custos Indiretos'!O$19,A20,0)</f>
        <v>0</v>
      </c>
      <c r="C20" s="378"/>
      <c r="D20" s="379">
        <f>IF(B20&gt;0,C20/100*'Custos Indiretos'!O$15,0)</f>
        <v>0</v>
      </c>
      <c r="E20" s="379">
        <f t="shared" si="0"/>
        <v>0</v>
      </c>
    </row>
    <row r="21" spans="1:5" ht="12.75">
      <c r="A21" s="375">
        <v>14</v>
      </c>
      <c r="B21" s="376">
        <f>IF(A21&lt;='Custos Indiretos'!O$19,A21,0)</f>
        <v>0</v>
      </c>
      <c r="C21" s="378"/>
      <c r="D21" s="379">
        <f>IF(B21&gt;0,C21/100*'Custos Indiretos'!O$15,0)</f>
        <v>0</v>
      </c>
      <c r="E21" s="379">
        <f t="shared" si="0"/>
        <v>0</v>
      </c>
    </row>
    <row r="22" spans="1:5" ht="12.75">
      <c r="A22" s="375">
        <v>15</v>
      </c>
      <c r="B22" s="376">
        <f>IF(A22&lt;='Custos Indiretos'!O$19,A22,0)</f>
        <v>0</v>
      </c>
      <c r="C22" s="378"/>
      <c r="D22" s="379">
        <f>IF(B22&gt;0,C22/100*'Custos Indiretos'!O$15,0)</f>
        <v>0</v>
      </c>
      <c r="E22" s="379">
        <f t="shared" si="0"/>
        <v>0</v>
      </c>
    </row>
    <row r="23" spans="1:5" ht="12.75">
      <c r="A23" s="375">
        <v>16</v>
      </c>
      <c r="B23" s="376">
        <f>IF(A23&lt;='Custos Indiretos'!O$19,A23,0)</f>
        <v>0</v>
      </c>
      <c r="C23" s="378"/>
      <c r="D23" s="379">
        <f>IF(B23&gt;0,C23/100*'Custos Indiretos'!O$15,0)</f>
        <v>0</v>
      </c>
      <c r="E23" s="379">
        <f t="shared" si="0"/>
        <v>0</v>
      </c>
    </row>
    <row r="24" spans="1:5" ht="12.75">
      <c r="A24" s="375">
        <v>17</v>
      </c>
      <c r="B24" s="376">
        <f>IF(A24&lt;='Custos Indiretos'!O$19,A24,0)</f>
        <v>0</v>
      </c>
      <c r="C24" s="378"/>
      <c r="D24" s="379">
        <f>IF(B24&gt;0,C24/100*'Custos Indiretos'!O$15,0)</f>
        <v>0</v>
      </c>
      <c r="E24" s="379">
        <f t="shared" si="0"/>
        <v>0</v>
      </c>
    </row>
    <row r="25" spans="1:5" ht="12.75">
      <c r="A25" s="375">
        <v>18</v>
      </c>
      <c r="B25" s="376">
        <f>IF(A25&lt;='Custos Indiretos'!O$19,A25,0)</f>
        <v>0</v>
      </c>
      <c r="C25" s="378"/>
      <c r="D25" s="379">
        <f>IF(B25&gt;0,C25/100*'Custos Indiretos'!O$15,0)</f>
        <v>0</v>
      </c>
      <c r="E25" s="379">
        <f t="shared" si="0"/>
        <v>0</v>
      </c>
    </row>
    <row r="26" spans="2:5" ht="12.75">
      <c r="B26" s="380" t="s">
        <v>256</v>
      </c>
      <c r="C26" s="381">
        <f>SUM(C8:C25)</f>
        <v>0</v>
      </c>
      <c r="D26" s="382">
        <f>SUM(D8:D25)</f>
        <v>0</v>
      </c>
      <c r="E26" s="382"/>
    </row>
  </sheetData>
  <sheetProtection/>
  <mergeCells count="2">
    <mergeCell ref="C4:D5"/>
    <mergeCell ref="B4:B5"/>
  </mergeCells>
  <conditionalFormatting sqref="B7:B25">
    <cfRule type="cellIs" priority="1" dxfId="0" operator="equal" stopIfTrue="1">
      <formula>0</formula>
    </cfRule>
  </conditionalFormatting>
  <printOptions/>
  <pageMargins left="0.47" right="0.2" top="1.01" bottom="0.53" header="0.492125985" footer="0.49212598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AK65"/>
  <sheetViews>
    <sheetView view="pageBreakPreview" zoomScaleSheetLayoutView="100" zoomScalePageLayoutView="0" workbookViewId="0" topLeftCell="A43">
      <selection activeCell="B28" sqref="B28:J28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5" width="9.140625" style="0" customWidth="1"/>
    <col min="6" max="6" width="13.00390625" style="0" customWidth="1"/>
    <col min="7" max="7" width="4.7109375" style="0" customWidth="1"/>
    <col min="8" max="9" width="9.140625" style="0" customWidth="1"/>
    <col min="10" max="10" width="13.00390625" style="0" customWidth="1"/>
    <col min="11" max="11" width="1.8515625" style="0" customWidth="1"/>
  </cols>
  <sheetData>
    <row r="2" spans="4:8" ht="18">
      <c r="D2" s="403"/>
      <c r="E2" s="432" t="s">
        <v>292</v>
      </c>
      <c r="F2" s="432"/>
      <c r="G2" s="432"/>
      <c r="H2" s="432"/>
    </row>
    <row r="3" spans="5:8" ht="12.75">
      <c r="E3" s="433" t="s">
        <v>321</v>
      </c>
      <c r="F3" s="433"/>
      <c r="G3" s="433"/>
      <c r="H3" s="433"/>
    </row>
    <row r="5" ht="12.75">
      <c r="B5" s="405" t="s">
        <v>293</v>
      </c>
    </row>
    <row r="7" spans="2:15" ht="12.75">
      <c r="B7" s="103"/>
      <c r="C7" s="400" t="s">
        <v>294</v>
      </c>
      <c r="D7" s="9"/>
      <c r="E7" s="9"/>
      <c r="F7" s="9"/>
      <c r="G7" s="103"/>
      <c r="H7" s="400" t="s">
        <v>295</v>
      </c>
      <c r="I7" s="9"/>
      <c r="J7" s="9"/>
      <c r="K7" s="9"/>
      <c r="L7" s="9"/>
      <c r="M7" s="9"/>
      <c r="N7" s="9"/>
      <c r="O7" s="9"/>
    </row>
    <row r="9" ht="12.75">
      <c r="B9" s="405" t="s">
        <v>296</v>
      </c>
    </row>
    <row r="11" spans="2:8" ht="12.75">
      <c r="B11" s="404" t="s">
        <v>98</v>
      </c>
      <c r="C11" s="404" t="s">
        <v>297</v>
      </c>
      <c r="D11" s="404" t="s">
        <v>283</v>
      </c>
      <c r="E11" s="404"/>
      <c r="F11" s="404"/>
      <c r="G11" s="404"/>
      <c r="H11" s="404"/>
    </row>
    <row r="12" ht="5.25" customHeight="1">
      <c r="B12" s="404"/>
    </row>
    <row r="13" spans="2:10" ht="69" customHeight="1">
      <c r="B13" s="750" t="s">
        <v>298</v>
      </c>
      <c r="C13" s="751"/>
      <c r="D13" s="751"/>
      <c r="E13" s="751"/>
      <c r="F13" s="751"/>
      <c r="G13" s="751"/>
      <c r="H13" s="751"/>
      <c r="I13" s="751"/>
      <c r="J13" s="752"/>
    </row>
    <row r="14" ht="8.25" customHeight="1">
      <c r="B14" s="404"/>
    </row>
    <row r="15" spans="2:6" ht="13.5" customHeight="1">
      <c r="B15" s="404" t="s">
        <v>100</v>
      </c>
      <c r="C15" s="404" t="s">
        <v>299</v>
      </c>
      <c r="D15" s="404" t="s">
        <v>284</v>
      </c>
      <c r="E15" s="404"/>
      <c r="F15" s="404"/>
    </row>
    <row r="16" ht="5.25" customHeight="1"/>
    <row r="17" spans="2:10" ht="77.25" customHeight="1">
      <c r="B17" s="750" t="s">
        <v>300</v>
      </c>
      <c r="C17" s="751"/>
      <c r="D17" s="751"/>
      <c r="E17" s="751"/>
      <c r="F17" s="751"/>
      <c r="G17" s="751"/>
      <c r="H17" s="751"/>
      <c r="I17" s="751"/>
      <c r="J17" s="752"/>
    </row>
    <row r="18" ht="8.25" customHeight="1">
      <c r="B18" s="404"/>
    </row>
    <row r="19" spans="1:6" ht="12.75">
      <c r="A19" s="404"/>
      <c r="B19" s="404" t="s">
        <v>301</v>
      </c>
      <c r="C19" s="404" t="s">
        <v>302</v>
      </c>
      <c r="D19" s="404" t="s">
        <v>285</v>
      </c>
      <c r="E19" s="404"/>
      <c r="F19" s="404"/>
    </row>
    <row r="20" spans="2:10" ht="234" customHeight="1">
      <c r="B20" s="750" t="s">
        <v>357</v>
      </c>
      <c r="C20" s="751"/>
      <c r="D20" s="751"/>
      <c r="E20" s="751"/>
      <c r="F20" s="751"/>
      <c r="G20" s="751"/>
      <c r="H20" s="751"/>
      <c r="I20" s="751"/>
      <c r="J20" s="752"/>
    </row>
    <row r="21" ht="8.25" customHeight="1"/>
    <row r="22" spans="2:5" ht="13.5" customHeight="1">
      <c r="B22" s="404" t="s">
        <v>281</v>
      </c>
      <c r="C22" s="404" t="s">
        <v>303</v>
      </c>
      <c r="D22" s="404" t="s">
        <v>286</v>
      </c>
      <c r="E22" s="404"/>
    </row>
    <row r="23" spans="6:8" ht="6" customHeight="1">
      <c r="F23" s="404"/>
      <c r="G23" s="404"/>
      <c r="H23" s="404"/>
    </row>
    <row r="24" spans="2:10" ht="84.75" customHeight="1">
      <c r="B24" s="750" t="s">
        <v>304</v>
      </c>
      <c r="C24" s="751"/>
      <c r="D24" s="751"/>
      <c r="E24" s="751"/>
      <c r="F24" s="751"/>
      <c r="G24" s="751"/>
      <c r="H24" s="751"/>
      <c r="I24" s="751"/>
      <c r="J24" s="752"/>
    </row>
    <row r="25" ht="9" customHeight="1"/>
    <row r="26" spans="1:6" ht="12.75">
      <c r="A26" s="404"/>
      <c r="B26" s="404" t="s">
        <v>282</v>
      </c>
      <c r="C26" s="404" t="s">
        <v>305</v>
      </c>
      <c r="D26" s="404" t="s">
        <v>306</v>
      </c>
      <c r="E26" s="404"/>
      <c r="F26" s="404"/>
    </row>
    <row r="27" ht="6.75" customHeight="1"/>
    <row r="28" spans="2:10" ht="51" customHeight="1">
      <c r="B28" s="750" t="s">
        <v>307</v>
      </c>
      <c r="C28" s="751"/>
      <c r="D28" s="751"/>
      <c r="E28" s="751"/>
      <c r="F28" s="751"/>
      <c r="G28" s="751"/>
      <c r="H28" s="751"/>
      <c r="I28" s="751"/>
      <c r="J28" s="752"/>
    </row>
    <row r="29" ht="8.25" customHeight="1"/>
    <row r="30" spans="2:10" ht="12.75">
      <c r="B30" s="404" t="s">
        <v>288</v>
      </c>
      <c r="C30" s="404" t="s">
        <v>308</v>
      </c>
      <c r="D30" s="404" t="s">
        <v>309</v>
      </c>
      <c r="E30" s="404"/>
      <c r="F30" s="404"/>
      <c r="G30" s="404"/>
      <c r="H30" s="404"/>
      <c r="I30" s="404"/>
      <c r="J30" s="404"/>
    </row>
    <row r="31" ht="6.75" customHeight="1"/>
    <row r="32" spans="2:10" ht="69.75" customHeight="1">
      <c r="B32" s="750" t="s">
        <v>313</v>
      </c>
      <c r="C32" s="751"/>
      <c r="D32" s="751"/>
      <c r="E32" s="751"/>
      <c r="F32" s="751"/>
      <c r="G32" s="751"/>
      <c r="H32" s="751"/>
      <c r="I32" s="751"/>
      <c r="J32" s="752"/>
    </row>
    <row r="33" ht="9" customHeight="1"/>
    <row r="34" spans="2:10" ht="12.75">
      <c r="B34" s="404" t="s">
        <v>289</v>
      </c>
      <c r="C34" s="404" t="s">
        <v>310</v>
      </c>
      <c r="D34" s="404" t="s">
        <v>311</v>
      </c>
      <c r="E34" s="404"/>
      <c r="F34" s="404"/>
      <c r="G34" s="404"/>
      <c r="H34" s="404"/>
      <c r="I34" s="404"/>
      <c r="J34" s="404"/>
    </row>
    <row r="35" ht="6.75" customHeight="1"/>
    <row r="36" spans="2:10" ht="65.25" customHeight="1">
      <c r="B36" s="750" t="s">
        <v>312</v>
      </c>
      <c r="C36" s="751"/>
      <c r="D36" s="751"/>
      <c r="E36" s="751"/>
      <c r="F36" s="751"/>
      <c r="G36" s="751"/>
      <c r="H36" s="751"/>
      <c r="I36" s="751"/>
      <c r="J36" s="752"/>
    </row>
    <row r="37" spans="2:10" ht="12.75" customHeight="1">
      <c r="B37" s="434"/>
      <c r="C37" s="434"/>
      <c r="D37" s="434"/>
      <c r="E37" s="434"/>
      <c r="F37" s="434"/>
      <c r="G37" s="434"/>
      <c r="H37" s="434"/>
      <c r="I37" s="434"/>
      <c r="J37" s="434"/>
    </row>
    <row r="38" spans="2:10" ht="12.75" customHeight="1">
      <c r="B38" s="434" t="s">
        <v>322</v>
      </c>
      <c r="C38" s="434" t="s">
        <v>323</v>
      </c>
      <c r="D38" s="753"/>
      <c r="E38" s="753"/>
      <c r="F38" s="753"/>
      <c r="G38" s="753"/>
      <c r="H38" s="753"/>
      <c r="I38" s="753"/>
      <c r="J38" s="434"/>
    </row>
    <row r="39" spans="2:10" ht="63" customHeight="1">
      <c r="B39" s="750" t="s">
        <v>361</v>
      </c>
      <c r="C39" s="751"/>
      <c r="D39" s="751"/>
      <c r="E39" s="751"/>
      <c r="F39" s="751"/>
      <c r="G39" s="751"/>
      <c r="H39" s="751"/>
      <c r="I39" s="751"/>
      <c r="J39" s="752"/>
    </row>
    <row r="40" spans="4:10" ht="7.5" customHeight="1">
      <c r="D40" s="434"/>
      <c r="E40" s="434"/>
      <c r="F40" s="434"/>
      <c r="G40" s="434"/>
      <c r="H40" s="434"/>
      <c r="I40" s="434"/>
      <c r="J40" s="434"/>
    </row>
    <row r="42" ht="12.75">
      <c r="B42" s="405" t="s">
        <v>314</v>
      </c>
    </row>
    <row r="44" spans="2:10" ht="7.5" customHeight="1">
      <c r="B44" s="422"/>
      <c r="C44" s="404"/>
      <c r="D44" s="404"/>
      <c r="E44" s="404"/>
      <c r="F44" s="404"/>
      <c r="H44" s="765"/>
      <c r="I44" s="766"/>
      <c r="J44" s="421"/>
    </row>
    <row r="45" spans="2:10" ht="12.75">
      <c r="B45" s="423" t="s">
        <v>185</v>
      </c>
      <c r="C45" s="763" t="s">
        <v>319</v>
      </c>
      <c r="D45" s="763"/>
      <c r="E45" s="763"/>
      <c r="F45" s="763"/>
      <c r="G45" s="764"/>
      <c r="H45" s="758" t="s">
        <v>318</v>
      </c>
      <c r="I45" s="759"/>
      <c r="J45" s="424" t="s">
        <v>358</v>
      </c>
    </row>
    <row r="46" spans="2:37" ht="12.75">
      <c r="B46" s="425" t="s">
        <v>20</v>
      </c>
      <c r="C46" s="767" t="s">
        <v>283</v>
      </c>
      <c r="D46" s="768"/>
      <c r="E46" s="768"/>
      <c r="F46" s="768"/>
      <c r="G46" s="769"/>
      <c r="H46" s="760"/>
      <c r="I46" s="760"/>
      <c r="J46" s="467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754"/>
      <c r="W46" s="754"/>
      <c r="X46" s="754"/>
      <c r="Y46" s="755"/>
      <c r="Z46" s="755"/>
      <c r="AA46" s="755"/>
      <c r="AB46" s="755"/>
      <c r="AC46" s="409"/>
      <c r="AD46" s="410"/>
      <c r="AE46" s="411"/>
      <c r="AF46" s="412"/>
      <c r="AG46" s="412"/>
      <c r="AH46" s="406"/>
      <c r="AI46" s="406"/>
      <c r="AJ46" s="406"/>
      <c r="AK46" s="406"/>
    </row>
    <row r="47" spans="2:37" ht="12.75">
      <c r="B47" s="425" t="s">
        <v>111</v>
      </c>
      <c r="C47" s="770" t="s">
        <v>284</v>
      </c>
      <c r="D47" s="771"/>
      <c r="E47" s="771"/>
      <c r="F47" s="771"/>
      <c r="G47" s="772"/>
      <c r="H47" s="761"/>
      <c r="I47" s="761"/>
      <c r="J47" s="468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754"/>
      <c r="W47" s="754"/>
      <c r="X47" s="754"/>
      <c r="Y47" s="756"/>
      <c r="Z47" s="756"/>
      <c r="AA47" s="756"/>
      <c r="AB47" s="756"/>
      <c r="AC47" s="413"/>
      <c r="AD47" s="414"/>
      <c r="AE47" s="415"/>
      <c r="AF47" s="416"/>
      <c r="AG47" s="416"/>
      <c r="AH47" s="406"/>
      <c r="AI47" s="406"/>
      <c r="AJ47" s="406"/>
      <c r="AK47" s="406"/>
    </row>
    <row r="48" spans="2:37" ht="12.75">
      <c r="B48" s="425" t="s">
        <v>113</v>
      </c>
      <c r="C48" s="770" t="s">
        <v>285</v>
      </c>
      <c r="D48" s="771"/>
      <c r="E48" s="771"/>
      <c r="F48" s="771"/>
      <c r="G48" s="772"/>
      <c r="H48" s="761"/>
      <c r="I48" s="761"/>
      <c r="J48" s="468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754"/>
      <c r="W48" s="754"/>
      <c r="X48" s="754"/>
      <c r="Y48" s="756"/>
      <c r="Z48" s="756"/>
      <c r="AA48" s="756"/>
      <c r="AB48" s="756"/>
      <c r="AC48" s="413"/>
      <c r="AD48" s="414"/>
      <c r="AE48" s="415"/>
      <c r="AF48" s="416"/>
      <c r="AG48" s="416"/>
      <c r="AH48" s="406"/>
      <c r="AI48" s="406"/>
      <c r="AJ48" s="406"/>
      <c r="AK48" s="406"/>
    </row>
    <row r="49" spans="2:37" ht="12.75">
      <c r="B49" s="425" t="s">
        <v>114</v>
      </c>
      <c r="C49" s="770" t="s">
        <v>286</v>
      </c>
      <c r="D49" s="771"/>
      <c r="E49" s="771"/>
      <c r="F49" s="771"/>
      <c r="G49" s="772"/>
      <c r="H49" s="761"/>
      <c r="I49" s="761"/>
      <c r="J49" s="468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754"/>
      <c r="W49" s="754"/>
      <c r="X49" s="754"/>
      <c r="Y49" s="755"/>
      <c r="Z49" s="755"/>
      <c r="AA49" s="755"/>
      <c r="AB49" s="755"/>
      <c r="AC49" s="409"/>
      <c r="AD49" s="410"/>
      <c r="AE49" s="411"/>
      <c r="AF49" s="412"/>
      <c r="AG49" s="412"/>
      <c r="AH49" s="406"/>
      <c r="AI49" s="406"/>
      <c r="AJ49" s="406"/>
      <c r="AK49" s="406"/>
    </row>
    <row r="50" spans="2:37" ht="12.75">
      <c r="B50" s="425" t="s">
        <v>315</v>
      </c>
      <c r="C50" s="770" t="s">
        <v>306</v>
      </c>
      <c r="D50" s="771"/>
      <c r="E50" s="771"/>
      <c r="F50" s="771"/>
      <c r="G50" s="772"/>
      <c r="H50" s="761"/>
      <c r="I50" s="761"/>
      <c r="J50" s="468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754"/>
      <c r="W50" s="754"/>
      <c r="X50" s="754"/>
      <c r="Y50" s="755"/>
      <c r="Z50" s="755"/>
      <c r="AA50" s="755"/>
      <c r="AB50" s="755"/>
      <c r="AC50" s="409"/>
      <c r="AD50" s="410"/>
      <c r="AE50" s="411"/>
      <c r="AF50" s="412"/>
      <c r="AG50" s="412"/>
      <c r="AH50" s="406"/>
      <c r="AI50" s="406"/>
      <c r="AJ50" s="406"/>
      <c r="AK50" s="406"/>
    </row>
    <row r="51" spans="2:37" ht="12.75">
      <c r="B51" s="426" t="s">
        <v>316</v>
      </c>
      <c r="C51" s="770" t="s">
        <v>309</v>
      </c>
      <c r="D51" s="771"/>
      <c r="E51" s="771"/>
      <c r="F51" s="771"/>
      <c r="G51" s="772"/>
      <c r="H51" s="761"/>
      <c r="I51" s="761"/>
      <c r="J51" s="468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407"/>
      <c r="W51" s="407"/>
      <c r="X51" s="407"/>
      <c r="Y51" s="408"/>
      <c r="Z51" s="408"/>
      <c r="AA51" s="408"/>
      <c r="AB51" s="408"/>
      <c r="AC51" s="409"/>
      <c r="AD51" s="410"/>
      <c r="AE51" s="411"/>
      <c r="AF51" s="412"/>
      <c r="AG51" s="412"/>
      <c r="AH51" s="406"/>
      <c r="AI51" s="406"/>
      <c r="AJ51" s="406"/>
      <c r="AK51" s="406"/>
    </row>
    <row r="52" spans="2:37" ht="12.75">
      <c r="B52" s="426" t="s">
        <v>317</v>
      </c>
      <c r="C52" s="770" t="s">
        <v>320</v>
      </c>
      <c r="D52" s="771"/>
      <c r="E52" s="771"/>
      <c r="F52" s="771"/>
      <c r="G52" s="772"/>
      <c r="H52" s="761"/>
      <c r="I52" s="761"/>
      <c r="J52" s="468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407"/>
      <c r="W52" s="407"/>
      <c r="X52" s="407"/>
      <c r="Y52" s="408"/>
      <c r="Z52" s="408"/>
      <c r="AA52" s="408"/>
      <c r="AB52" s="408"/>
      <c r="AC52" s="409"/>
      <c r="AD52" s="410"/>
      <c r="AE52" s="411"/>
      <c r="AF52" s="412"/>
      <c r="AG52" s="412"/>
      <c r="AH52" s="406"/>
      <c r="AI52" s="406"/>
      <c r="AJ52" s="406"/>
      <c r="AK52" s="406"/>
    </row>
    <row r="53" spans="2:37" ht="12.75">
      <c r="B53" s="427" t="s">
        <v>362</v>
      </c>
      <c r="C53" s="775" t="s">
        <v>363</v>
      </c>
      <c r="D53" s="776"/>
      <c r="E53" s="776"/>
      <c r="F53" s="776"/>
      <c r="G53" s="777"/>
      <c r="H53" s="762"/>
      <c r="I53" s="762"/>
      <c r="J53" s="469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754"/>
      <c r="W53" s="754"/>
      <c r="X53" s="754"/>
      <c r="Y53" s="755"/>
      <c r="Z53" s="755"/>
      <c r="AA53" s="755"/>
      <c r="AB53" s="755"/>
      <c r="AC53" s="409"/>
      <c r="AD53" s="410"/>
      <c r="AE53" s="411"/>
      <c r="AF53" s="412"/>
      <c r="AG53" s="412"/>
      <c r="AH53" s="406"/>
      <c r="AI53" s="406"/>
      <c r="AJ53" s="406"/>
      <c r="AK53" s="406"/>
    </row>
    <row r="54" spans="2:37" ht="12.75">
      <c r="B54" s="428" t="s">
        <v>141</v>
      </c>
      <c r="C54" s="429"/>
      <c r="D54" s="430"/>
      <c r="E54" s="430"/>
      <c r="F54" s="430"/>
      <c r="G54" s="430"/>
      <c r="H54" s="778">
        <f>H46+H47+H48+H49+H50+H51+H52+H53</f>
        <v>0</v>
      </c>
      <c r="I54" s="779"/>
      <c r="J54" s="43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757">
        <f>SUM(V46:X53)</f>
        <v>0</v>
      </c>
      <c r="W54" s="757"/>
      <c r="X54" s="757"/>
      <c r="Y54" s="417"/>
      <c r="Z54" s="417"/>
      <c r="AA54" s="418"/>
      <c r="AB54" s="418"/>
      <c r="AC54" s="418"/>
      <c r="AD54" s="419"/>
      <c r="AE54" s="420"/>
      <c r="AF54" s="417"/>
      <c r="AG54" s="417"/>
      <c r="AH54" s="406"/>
      <c r="AI54" s="406"/>
      <c r="AJ54" s="406"/>
      <c r="AK54" s="406"/>
    </row>
    <row r="55" spans="11:37" ht="12.75"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  <c r="AA55" s="406"/>
      <c r="AB55" s="406"/>
      <c r="AC55" s="406"/>
      <c r="AD55" s="406"/>
      <c r="AE55" s="406"/>
      <c r="AF55" s="406"/>
      <c r="AG55" s="406"/>
      <c r="AH55" s="406"/>
      <c r="AI55" s="406"/>
      <c r="AJ55" s="406"/>
      <c r="AK55" s="406"/>
    </row>
    <row r="56" spans="11:37" ht="12.75"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406"/>
      <c r="AI56" s="406"/>
      <c r="AJ56" s="406"/>
      <c r="AK56" s="406"/>
    </row>
    <row r="57" spans="8:10" ht="12.75">
      <c r="H57" s="773"/>
      <c r="I57" s="773"/>
      <c r="J57" s="773"/>
    </row>
    <row r="58" spans="2:10" ht="12.75">
      <c r="B58" s="774"/>
      <c r="C58" s="774"/>
      <c r="D58" s="774"/>
      <c r="E58" s="774"/>
      <c r="H58" s="780" t="s">
        <v>270</v>
      </c>
      <c r="I58" s="780"/>
      <c r="J58" s="780"/>
    </row>
    <row r="59" spans="2:10" ht="12.75">
      <c r="B59" s="453" t="s">
        <v>324</v>
      </c>
      <c r="C59" s="453"/>
      <c r="D59" s="453"/>
      <c r="E59" s="453"/>
      <c r="G59" s="435" t="s">
        <v>59</v>
      </c>
      <c r="H59" s="781"/>
      <c r="I59" s="781"/>
      <c r="J59" s="781"/>
    </row>
    <row r="60" spans="7:10" ht="12.75">
      <c r="G60" s="435" t="s">
        <v>60</v>
      </c>
      <c r="H60" s="781"/>
      <c r="I60" s="781"/>
      <c r="J60" s="406"/>
    </row>
    <row r="62" spans="8:10" ht="12.75">
      <c r="H62" s="773"/>
      <c r="I62" s="773"/>
      <c r="J62" s="773"/>
    </row>
    <row r="63" spans="8:10" ht="12.75">
      <c r="H63" s="780" t="s">
        <v>325</v>
      </c>
      <c r="I63" s="780"/>
      <c r="J63" s="780"/>
    </row>
    <row r="64" spans="7:10" ht="12.75">
      <c r="G64" s="435" t="s">
        <v>59</v>
      </c>
      <c r="H64" s="781"/>
      <c r="I64" s="781"/>
      <c r="J64" s="781"/>
    </row>
    <row r="65" spans="7:10" ht="12.75">
      <c r="G65" s="435" t="s">
        <v>60</v>
      </c>
      <c r="H65" s="781"/>
      <c r="I65" s="781"/>
      <c r="J65" s="406"/>
    </row>
  </sheetData>
  <sheetProtection/>
  <mergeCells count="57">
    <mergeCell ref="H63:J63"/>
    <mergeCell ref="H64:J64"/>
    <mergeCell ref="H65:I65"/>
    <mergeCell ref="H58:J58"/>
    <mergeCell ref="H59:J59"/>
    <mergeCell ref="H60:I60"/>
    <mergeCell ref="H62:J62"/>
    <mergeCell ref="C50:G50"/>
    <mergeCell ref="C49:G49"/>
    <mergeCell ref="H57:J57"/>
    <mergeCell ref="B58:E58"/>
    <mergeCell ref="C51:G51"/>
    <mergeCell ref="C52:G52"/>
    <mergeCell ref="C53:G53"/>
    <mergeCell ref="H54:I54"/>
    <mergeCell ref="C45:G45"/>
    <mergeCell ref="H44:I44"/>
    <mergeCell ref="C46:G46"/>
    <mergeCell ref="B39:J39"/>
    <mergeCell ref="C47:G47"/>
    <mergeCell ref="C48:G48"/>
    <mergeCell ref="V54:X5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V50:X50"/>
    <mergeCell ref="Y50:Z50"/>
    <mergeCell ref="AA50:AB50"/>
    <mergeCell ref="V53:X53"/>
    <mergeCell ref="Y53:Z53"/>
    <mergeCell ref="AA53:AB53"/>
    <mergeCell ref="V48:X48"/>
    <mergeCell ref="Y48:Z48"/>
    <mergeCell ref="AA48:AB48"/>
    <mergeCell ref="V49:X49"/>
    <mergeCell ref="Y49:Z49"/>
    <mergeCell ref="AA49:AB49"/>
    <mergeCell ref="V46:X46"/>
    <mergeCell ref="Y46:Z46"/>
    <mergeCell ref="AA46:AB46"/>
    <mergeCell ref="V47:X47"/>
    <mergeCell ref="Y47:Z47"/>
    <mergeCell ref="AA47:AB47"/>
    <mergeCell ref="B13:J13"/>
    <mergeCell ref="B17:J17"/>
    <mergeCell ref="B36:J36"/>
    <mergeCell ref="D38:I38"/>
    <mergeCell ref="B20:J20"/>
    <mergeCell ref="B24:J24"/>
    <mergeCell ref="B28:J28"/>
    <mergeCell ref="B32:J32"/>
  </mergeCells>
  <printOptions/>
  <pageMargins left="0.787401575" right="0.787401575" top="0.984251969" bottom="0.984251969" header="0.492125985" footer="0.492125985"/>
  <pageSetup horizontalDpi="200" verticalDpi="200" orientation="portrait" paperSize="9" scale="97" r:id="rId2"/>
  <rowBreaks count="1" manualBreakCount="1">
    <brk id="25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B2:U24"/>
  <sheetViews>
    <sheetView view="pageBreakPreview" zoomScaleSheetLayoutView="100" zoomScalePageLayoutView="0" workbookViewId="0" topLeftCell="A1">
      <selection activeCell="K27" sqref="K27"/>
    </sheetView>
  </sheetViews>
  <sheetFormatPr defaultColWidth="9.140625" defaultRowHeight="12.75"/>
  <cols>
    <col min="1" max="1" width="1.7109375" style="0" customWidth="1"/>
    <col min="2" max="6" width="9.140625" style="0" customWidth="1"/>
    <col min="7" max="7" width="3.421875" style="0" customWidth="1"/>
    <col min="8" max="8" width="16.8515625" style="0" customWidth="1"/>
    <col min="9" max="9" width="7.28125" style="0" customWidth="1"/>
    <col min="10" max="11" width="6.421875" style="0" customWidth="1"/>
    <col min="12" max="13" width="6.28125" style="0" customWidth="1"/>
    <col min="14" max="14" width="6.140625" style="0" customWidth="1"/>
    <col min="15" max="15" width="6.28125" style="0" customWidth="1"/>
    <col min="16" max="16" width="6.421875" style="0" customWidth="1"/>
    <col min="17" max="17" width="6.7109375" style="0" customWidth="1"/>
    <col min="18" max="18" width="6.421875" style="0" customWidth="1"/>
    <col min="19" max="19" width="6.7109375" style="0" customWidth="1"/>
    <col min="20" max="21" width="6.8515625" style="0" customWidth="1"/>
  </cols>
  <sheetData>
    <row r="2" spans="5:9" ht="18">
      <c r="E2" s="787" t="s">
        <v>326</v>
      </c>
      <c r="F2" s="787"/>
      <c r="G2" s="787"/>
      <c r="H2" s="787"/>
      <c r="I2" s="787"/>
    </row>
    <row r="5" spans="2:15" ht="12.75">
      <c r="B5" s="446" t="s">
        <v>356</v>
      </c>
      <c r="C5" s="406"/>
      <c r="D5" s="793"/>
      <c r="E5" s="793"/>
      <c r="F5" s="793"/>
      <c r="G5" s="793"/>
      <c r="H5" s="793"/>
      <c r="I5" s="766"/>
      <c r="K5" s="103"/>
      <c r="L5" s="400" t="s">
        <v>294</v>
      </c>
      <c r="M5" s="9"/>
      <c r="N5" s="9"/>
      <c r="O5" s="9"/>
    </row>
    <row r="6" spans="2:9" ht="12.75">
      <c r="B6" s="436" t="s">
        <v>327</v>
      </c>
      <c r="C6" s="406"/>
      <c r="D6" s="773"/>
      <c r="E6" s="773"/>
      <c r="F6" s="773"/>
      <c r="G6" s="773"/>
      <c r="H6" s="773"/>
      <c r="I6" s="794"/>
    </row>
    <row r="7" spans="2:9" ht="12.75">
      <c r="B7" s="436" t="s">
        <v>359</v>
      </c>
      <c r="C7" s="406"/>
      <c r="D7" s="795"/>
      <c r="E7" s="795"/>
      <c r="F7" s="795"/>
      <c r="G7" s="795"/>
      <c r="H7" s="795"/>
      <c r="I7" s="796"/>
    </row>
    <row r="8" spans="2:9" ht="12.75">
      <c r="B8" s="436" t="s">
        <v>25</v>
      </c>
      <c r="C8" s="406"/>
      <c r="D8" s="795"/>
      <c r="E8" s="795"/>
      <c r="F8" s="795"/>
      <c r="G8" s="795"/>
      <c r="H8" s="795"/>
      <c r="I8" s="796"/>
    </row>
    <row r="9" spans="2:9" ht="12.75">
      <c r="B9" s="788" t="s">
        <v>26</v>
      </c>
      <c r="C9" s="789"/>
      <c r="D9" s="791"/>
      <c r="E9" s="791"/>
      <c r="F9" s="791"/>
      <c r="G9" s="791"/>
      <c r="H9" s="791"/>
      <c r="I9" s="792"/>
    </row>
    <row r="13" ht="16.5" customHeight="1" thickBot="1"/>
    <row r="14" spans="2:21" ht="28.5" customHeight="1">
      <c r="B14" s="447" t="s">
        <v>342</v>
      </c>
      <c r="C14" s="783" t="s">
        <v>340</v>
      </c>
      <c r="D14" s="783"/>
      <c r="E14" s="783"/>
      <c r="F14" s="783"/>
      <c r="G14" s="783"/>
      <c r="H14" s="449" t="s">
        <v>341</v>
      </c>
      <c r="I14" s="449" t="s">
        <v>354</v>
      </c>
      <c r="J14" s="448" t="s">
        <v>355</v>
      </c>
      <c r="K14" s="448" t="s">
        <v>343</v>
      </c>
      <c r="L14" s="448" t="s">
        <v>344</v>
      </c>
      <c r="M14" s="448" t="s">
        <v>345</v>
      </c>
      <c r="N14" s="448" t="s">
        <v>346</v>
      </c>
      <c r="O14" s="448" t="s">
        <v>347</v>
      </c>
      <c r="P14" s="448" t="s">
        <v>348</v>
      </c>
      <c r="Q14" s="448" t="s">
        <v>349</v>
      </c>
      <c r="R14" s="448" t="s">
        <v>350</v>
      </c>
      <c r="S14" s="448" t="s">
        <v>351</v>
      </c>
      <c r="T14" s="448" t="s">
        <v>352</v>
      </c>
      <c r="U14" s="450" t="s">
        <v>353</v>
      </c>
    </row>
    <row r="15" spans="2:21" ht="12.75">
      <c r="B15" s="437" t="s">
        <v>328</v>
      </c>
      <c r="C15" s="790" t="s">
        <v>283</v>
      </c>
      <c r="D15" s="790"/>
      <c r="E15" s="790"/>
      <c r="F15" s="790"/>
      <c r="G15" s="790"/>
      <c r="H15" s="451"/>
      <c r="I15" s="438" t="e">
        <f>$H15*100/$H$24</f>
        <v>#DIV/0!</v>
      </c>
      <c r="J15" s="442"/>
      <c r="K15" s="442"/>
      <c r="L15" s="438"/>
      <c r="M15" s="438"/>
      <c r="N15" s="438"/>
      <c r="O15" s="438"/>
      <c r="P15" s="438"/>
      <c r="Q15" s="438"/>
      <c r="R15" s="438"/>
      <c r="S15" s="438"/>
      <c r="T15" s="438"/>
      <c r="U15" s="439"/>
    </row>
    <row r="16" spans="2:21" ht="12.75">
      <c r="B16" s="437" t="s">
        <v>329</v>
      </c>
      <c r="C16" s="790" t="s">
        <v>284</v>
      </c>
      <c r="D16" s="790"/>
      <c r="E16" s="790"/>
      <c r="F16" s="790"/>
      <c r="G16" s="790"/>
      <c r="H16" s="451"/>
      <c r="I16" s="438" t="e">
        <f aca="true" t="shared" si="0" ref="I16:I22">$H16*100/$H$24</f>
        <v>#DIV/0!</v>
      </c>
      <c r="J16" s="438"/>
      <c r="K16" s="442"/>
      <c r="L16" s="442"/>
      <c r="M16" s="438"/>
      <c r="N16" s="438"/>
      <c r="O16" s="438"/>
      <c r="P16" s="438"/>
      <c r="Q16" s="438"/>
      <c r="R16" s="438"/>
      <c r="S16" s="438"/>
      <c r="T16" s="438"/>
      <c r="U16" s="439"/>
    </row>
    <row r="17" spans="2:21" ht="12.75">
      <c r="B17" s="437" t="s">
        <v>330</v>
      </c>
      <c r="C17" s="790" t="s">
        <v>336</v>
      </c>
      <c r="D17" s="790"/>
      <c r="E17" s="790"/>
      <c r="F17" s="790"/>
      <c r="G17" s="790"/>
      <c r="H17" s="451"/>
      <c r="I17" s="438" t="e">
        <f t="shared" si="0"/>
        <v>#DIV/0!</v>
      </c>
      <c r="J17" s="438"/>
      <c r="K17" s="438"/>
      <c r="L17" s="438"/>
      <c r="M17" s="442"/>
      <c r="N17" s="442"/>
      <c r="O17" s="442"/>
      <c r="P17" s="442"/>
      <c r="Q17" s="438"/>
      <c r="R17" s="438"/>
      <c r="S17" s="438"/>
      <c r="T17" s="438"/>
      <c r="U17" s="439"/>
    </row>
    <row r="18" spans="2:21" ht="12.75">
      <c r="B18" s="437" t="s">
        <v>331</v>
      </c>
      <c r="C18" s="790" t="s">
        <v>337</v>
      </c>
      <c r="D18" s="790"/>
      <c r="E18" s="790"/>
      <c r="F18" s="790"/>
      <c r="G18" s="790"/>
      <c r="H18" s="451"/>
      <c r="I18" s="438" t="e">
        <f t="shared" si="0"/>
        <v>#DIV/0!</v>
      </c>
      <c r="J18" s="438"/>
      <c r="K18" s="438"/>
      <c r="L18" s="438"/>
      <c r="M18" s="438"/>
      <c r="N18" s="438"/>
      <c r="O18" s="438"/>
      <c r="P18" s="442"/>
      <c r="Q18" s="442"/>
      <c r="R18" s="442"/>
      <c r="S18" s="438"/>
      <c r="T18" s="438"/>
      <c r="U18" s="439"/>
    </row>
    <row r="19" spans="2:21" ht="12.75">
      <c r="B19" s="437" t="s">
        <v>332</v>
      </c>
      <c r="C19" s="790" t="s">
        <v>338</v>
      </c>
      <c r="D19" s="790"/>
      <c r="E19" s="790"/>
      <c r="F19" s="790"/>
      <c r="G19" s="790"/>
      <c r="H19" s="451"/>
      <c r="I19" s="438" t="e">
        <f t="shared" si="0"/>
        <v>#DIV/0!</v>
      </c>
      <c r="J19" s="438"/>
      <c r="K19" s="438"/>
      <c r="L19" s="438"/>
      <c r="M19" s="438"/>
      <c r="N19" s="438"/>
      <c r="O19" s="438"/>
      <c r="P19" s="438"/>
      <c r="Q19" s="438"/>
      <c r="R19" s="442"/>
      <c r="S19" s="438"/>
      <c r="T19" s="438"/>
      <c r="U19" s="439"/>
    </row>
    <row r="20" spans="2:21" ht="12.75">
      <c r="B20" s="437" t="s">
        <v>333</v>
      </c>
      <c r="C20" s="790" t="s">
        <v>309</v>
      </c>
      <c r="D20" s="790"/>
      <c r="E20" s="790"/>
      <c r="F20" s="790"/>
      <c r="G20" s="790"/>
      <c r="H20" s="451"/>
      <c r="I20" s="438" t="e">
        <f t="shared" si="0"/>
        <v>#DIV/0!</v>
      </c>
      <c r="J20" s="438"/>
      <c r="K20" s="438"/>
      <c r="L20" s="438"/>
      <c r="M20" s="438"/>
      <c r="N20" s="438"/>
      <c r="O20" s="438"/>
      <c r="P20" s="438"/>
      <c r="Q20" s="438"/>
      <c r="R20" s="438"/>
      <c r="S20" s="442"/>
      <c r="T20" s="442"/>
      <c r="U20" s="439"/>
    </row>
    <row r="21" spans="2:21" ht="12.75">
      <c r="B21" s="437" t="s">
        <v>334</v>
      </c>
      <c r="C21" s="790" t="s">
        <v>339</v>
      </c>
      <c r="D21" s="790"/>
      <c r="E21" s="790"/>
      <c r="F21" s="790"/>
      <c r="G21" s="790"/>
      <c r="H21" s="451"/>
      <c r="I21" s="438" t="e">
        <f t="shared" si="0"/>
        <v>#DIV/0!</v>
      </c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43"/>
    </row>
    <row r="22" spans="2:21" ht="13.5" thickBot="1">
      <c r="B22" s="440" t="s">
        <v>335</v>
      </c>
      <c r="C22" s="782" t="s">
        <v>360</v>
      </c>
      <c r="D22" s="782"/>
      <c r="E22" s="782"/>
      <c r="F22" s="782"/>
      <c r="G22" s="782"/>
      <c r="H22" s="452"/>
      <c r="I22" s="438" t="e">
        <f t="shared" si="0"/>
        <v>#DIV/0!</v>
      </c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54"/>
    </row>
    <row r="23" ht="13.5" thickBot="1"/>
    <row r="24" spans="2:21" ht="13.5" thickBot="1">
      <c r="B24" s="784" t="s">
        <v>256</v>
      </c>
      <c r="C24" s="785"/>
      <c r="D24" s="785"/>
      <c r="E24" s="785"/>
      <c r="F24" s="785"/>
      <c r="G24" s="786"/>
      <c r="H24" s="444">
        <f>SUM(H15:H22)</f>
        <v>0</v>
      </c>
      <c r="I24" s="444" t="e">
        <f>SUM(I15:I22)</f>
        <v>#DIV/0!</v>
      </c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5"/>
    </row>
  </sheetData>
  <sheetProtection/>
  <mergeCells count="17">
    <mergeCell ref="C15:G15"/>
    <mergeCell ref="C16:G16"/>
    <mergeCell ref="C17:G17"/>
    <mergeCell ref="D5:I5"/>
    <mergeCell ref="D6:I6"/>
    <mergeCell ref="D7:I7"/>
    <mergeCell ref="D8:I8"/>
    <mergeCell ref="C22:G22"/>
    <mergeCell ref="C14:G14"/>
    <mergeCell ref="B24:G24"/>
    <mergeCell ref="E2:I2"/>
    <mergeCell ref="B9:C9"/>
    <mergeCell ref="C18:G18"/>
    <mergeCell ref="C19:G19"/>
    <mergeCell ref="C20:G20"/>
    <mergeCell ref="C21:G21"/>
    <mergeCell ref="D9:I9"/>
  </mergeCells>
  <printOptions/>
  <pageMargins left="0.787401575" right="0.787401575" top="0.984251969" bottom="0.984251969" header="0.492125985" footer="0.492125985"/>
  <pageSetup horizontalDpi="200" verticalDpi="2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roberto</dc:creator>
  <cp:keywords/>
  <dc:description/>
  <cp:lastModifiedBy>CHRISTINE ET JOEL</cp:lastModifiedBy>
  <cp:lastPrinted>2010-04-13T20:43:52Z</cp:lastPrinted>
  <dcterms:created xsi:type="dcterms:W3CDTF">1997-10-03T10:24:27Z</dcterms:created>
  <dcterms:modified xsi:type="dcterms:W3CDTF">2010-06-17T16:22:38Z</dcterms:modified>
  <cp:category/>
  <cp:version/>
  <cp:contentType/>
  <cp:contentStatus/>
</cp:coreProperties>
</file>